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cdot.sharepoint.com/sites/OfficeofPublicTransit-Suballocation-5311/Shared Documents/04 - Blank Budget Form/"/>
    </mc:Choice>
  </mc:AlternateContent>
  <xr:revisionPtr revIDLastSave="0" documentId="13_ncr:1_{19908F41-23B4-4445-94CB-CF611F45EA62}" xr6:coauthVersionLast="47" xr6:coauthVersionMax="47" xr10:uidLastSave="{00000000-0000-0000-0000-000000000000}"/>
  <bookViews>
    <workbookView xWindow="22932" yWindow="-108" windowWidth="23256" windowHeight="12456" xr2:uid="{00000000-000D-0000-FFFF-FFFF00000000}"/>
  </bookViews>
  <sheets>
    <sheet name="Budget Documents Checklist" sheetId="10" r:id="rId1"/>
    <sheet name="Budget Line Items" sheetId="4" r:id="rId2"/>
    <sheet name="Salary - Wage Detail" sheetId="12" r:id="rId3"/>
    <sheet name="Capital Needs" sheetId="11" r:id="rId4"/>
    <sheet name="5-Year Funding Projection" sheetId="6" r:id="rId5"/>
    <sheet name="Budget Summary" sheetId="1" r:id="rId6"/>
    <sheet name="Local Match ID" sheetId="9" r:id="rId7"/>
    <sheet name="Common Cost Worksheet" sheetId="13" r:id="rId8"/>
    <sheet name="Indrect Cost Worksheet" sheetId="14" r:id="rId9"/>
  </sheets>
  <definedNames>
    <definedName name="Text170" localSheetId="0">'Budget Documents Checklist'!$A$3</definedName>
    <definedName name="Text170" localSheetId="6">'Local Match ID'!$A$3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2" i="14" l="1"/>
  <c r="H52" i="14" s="1"/>
  <c r="H50" i="14"/>
  <c r="B41" i="14"/>
  <c r="H41" i="14" s="1"/>
  <c r="H39" i="14"/>
  <c r="L63" i="13"/>
  <c r="H63" i="13"/>
  <c r="H61" i="13"/>
  <c r="H59" i="13"/>
  <c r="L56" i="13"/>
  <c r="L65" i="13" s="1"/>
  <c r="L54" i="13"/>
  <c r="H54" i="13"/>
  <c r="H52" i="13"/>
  <c r="L52" i="13" s="1"/>
  <c r="L50" i="13"/>
  <c r="H50" i="13"/>
  <c r="L42" i="13"/>
  <c r="L44" i="13" s="1"/>
  <c r="H42" i="13"/>
  <c r="H40" i="13"/>
  <c r="H38" i="13"/>
  <c r="L35" i="13"/>
  <c r="L33" i="13"/>
  <c r="H33" i="13"/>
  <c r="L31" i="13"/>
  <c r="H31" i="13"/>
  <c r="L29" i="13"/>
  <c r="H29" i="13"/>
  <c r="J22" i="13"/>
  <c r="I22" i="13"/>
  <c r="J20" i="13"/>
  <c r="I20" i="13"/>
  <c r="H20" i="13"/>
  <c r="J19" i="13"/>
  <c r="I19" i="13"/>
  <c r="H19" i="13"/>
  <c r="J18" i="13"/>
  <c r="I18" i="13"/>
  <c r="H18" i="13"/>
  <c r="I17" i="13"/>
  <c r="H17" i="13"/>
  <c r="H22" i="13" s="1"/>
  <c r="F40" i="9"/>
  <c r="F37" i="1"/>
  <c r="J15" i="6"/>
  <c r="H15" i="6"/>
  <c r="F15" i="6"/>
  <c r="D15" i="6"/>
  <c r="B15" i="6"/>
  <c r="J139" i="12"/>
  <c r="J137" i="12"/>
  <c r="D137" i="12"/>
  <c r="C137" i="12"/>
  <c r="Q130" i="12"/>
  <c r="P130" i="12"/>
  <c r="O130" i="12"/>
  <c r="N129" i="12"/>
  <c r="M129" i="12"/>
  <c r="L129" i="12"/>
  <c r="G206" i="4" s="1"/>
  <c r="G230" i="4" s="1"/>
  <c r="F27" i="1" s="1"/>
  <c r="I127" i="12"/>
  <c r="H126" i="12"/>
  <c r="I125" i="12"/>
  <c r="H124" i="12"/>
  <c r="I123" i="12"/>
  <c r="I130" i="12" s="1"/>
  <c r="F207" i="4" s="1"/>
  <c r="H122" i="12"/>
  <c r="H129" i="12" s="1"/>
  <c r="F206" i="4" s="1"/>
  <c r="F230" i="4" s="1"/>
  <c r="E27" i="1" s="1"/>
  <c r="E20" i="9" s="1"/>
  <c r="I121" i="12"/>
  <c r="H120" i="12"/>
  <c r="Q118" i="12"/>
  <c r="O118" i="12"/>
  <c r="I118" i="12"/>
  <c r="P118" i="12" s="1"/>
  <c r="N117" i="12"/>
  <c r="H117" i="12"/>
  <c r="M117" i="12" s="1"/>
  <c r="J108" i="12"/>
  <c r="D108" i="12"/>
  <c r="C108" i="12"/>
  <c r="Q101" i="12"/>
  <c r="P101" i="12"/>
  <c r="O101" i="12"/>
  <c r="J101" i="12"/>
  <c r="N100" i="12"/>
  <c r="I152" i="4" s="1"/>
  <c r="M100" i="12"/>
  <c r="L100" i="12"/>
  <c r="H100" i="12"/>
  <c r="I98" i="12"/>
  <c r="H97" i="12"/>
  <c r="I96" i="12"/>
  <c r="H95" i="12"/>
  <c r="I94" i="12"/>
  <c r="H93" i="12"/>
  <c r="I92" i="12"/>
  <c r="I101" i="12" s="1"/>
  <c r="F154" i="4" s="1"/>
  <c r="H91" i="12"/>
  <c r="Q89" i="12"/>
  <c r="I89" i="12"/>
  <c r="P89" i="12" s="1"/>
  <c r="N88" i="12"/>
  <c r="M88" i="12"/>
  <c r="H88" i="12"/>
  <c r="L88" i="12" s="1"/>
  <c r="J79" i="12"/>
  <c r="D79" i="12"/>
  <c r="C79" i="12"/>
  <c r="I66" i="12"/>
  <c r="H65" i="12"/>
  <c r="I64" i="12"/>
  <c r="H63" i="12"/>
  <c r="I62" i="12"/>
  <c r="H61" i="12"/>
  <c r="I60" i="12"/>
  <c r="H59" i="12"/>
  <c r="I58" i="12"/>
  <c r="H57" i="12"/>
  <c r="I56" i="12"/>
  <c r="H55" i="12"/>
  <c r="I54" i="12"/>
  <c r="H53" i="12"/>
  <c r="I52" i="12"/>
  <c r="Q52" i="12" s="1"/>
  <c r="H51" i="12"/>
  <c r="H68" i="12" s="1"/>
  <c r="F60" i="4" s="1"/>
  <c r="F106" i="4" s="1"/>
  <c r="E21" i="1" s="1"/>
  <c r="E14" i="9" s="1"/>
  <c r="I49" i="12"/>
  <c r="Q49" i="12" s="1"/>
  <c r="H48" i="12"/>
  <c r="N48" i="12" s="1"/>
  <c r="J39" i="12"/>
  <c r="D39" i="12"/>
  <c r="C39" i="12"/>
  <c r="H28" i="12"/>
  <c r="I26" i="12"/>
  <c r="H25" i="12"/>
  <c r="P24" i="12"/>
  <c r="O24" i="12"/>
  <c r="I24" i="12"/>
  <c r="Q24" i="12" s="1"/>
  <c r="L23" i="12"/>
  <c r="H23" i="12"/>
  <c r="N23" i="12" s="1"/>
  <c r="Q22" i="12"/>
  <c r="P22" i="12"/>
  <c r="O22" i="12"/>
  <c r="I22" i="12"/>
  <c r="M21" i="12"/>
  <c r="L21" i="12"/>
  <c r="H21" i="12"/>
  <c r="N21" i="12" s="1"/>
  <c r="O20" i="12"/>
  <c r="I20" i="12"/>
  <c r="Q20" i="12" s="1"/>
  <c r="N19" i="12"/>
  <c r="M19" i="12"/>
  <c r="L19" i="12"/>
  <c r="H19" i="12"/>
  <c r="P18" i="12"/>
  <c r="O18" i="12"/>
  <c r="I18" i="12"/>
  <c r="Q18" i="12" s="1"/>
  <c r="L17" i="12"/>
  <c r="H17" i="12"/>
  <c r="N17" i="12" s="1"/>
  <c r="Q16" i="12"/>
  <c r="P16" i="12"/>
  <c r="O16" i="12"/>
  <c r="I16" i="12"/>
  <c r="M15" i="12"/>
  <c r="L15" i="12"/>
  <c r="H15" i="12"/>
  <c r="N15" i="12" s="1"/>
  <c r="O14" i="12"/>
  <c r="I14" i="12"/>
  <c r="Q14" i="12" s="1"/>
  <c r="N13" i="12"/>
  <c r="M13" i="12"/>
  <c r="L13" i="12"/>
  <c r="L28" i="12" s="1"/>
  <c r="G8" i="4" s="1"/>
  <c r="H13" i="12"/>
  <c r="P12" i="12"/>
  <c r="O12" i="12"/>
  <c r="O29" i="12" s="1"/>
  <c r="G9" i="4" s="1"/>
  <c r="I12" i="12"/>
  <c r="I29" i="12" s="1"/>
  <c r="F9" i="4" s="1"/>
  <c r="L11" i="12"/>
  <c r="H11" i="12"/>
  <c r="N11" i="12" s="1"/>
  <c r="Q9" i="12"/>
  <c r="P9" i="12"/>
  <c r="O9" i="12"/>
  <c r="I9" i="12"/>
  <c r="M8" i="12"/>
  <c r="L8" i="12"/>
  <c r="H8" i="12"/>
  <c r="N8" i="12" s="1"/>
  <c r="I224" i="4"/>
  <c r="H224" i="4"/>
  <c r="G224" i="4"/>
  <c r="F224" i="4"/>
  <c r="I219" i="4"/>
  <c r="H219" i="4"/>
  <c r="G219" i="4"/>
  <c r="F219" i="4"/>
  <c r="I214" i="4"/>
  <c r="H214" i="4"/>
  <c r="G214" i="4"/>
  <c r="F214" i="4"/>
  <c r="I209" i="4"/>
  <c r="H209" i="4"/>
  <c r="G209" i="4"/>
  <c r="F209" i="4"/>
  <c r="A208" i="4"/>
  <c r="A209" i="4" s="1"/>
  <c r="A210" i="4" s="1"/>
  <c r="A211" i="4" s="1"/>
  <c r="A212" i="4" s="1"/>
  <c r="A213" i="4" s="1"/>
  <c r="A214" i="4" s="1"/>
  <c r="A215" i="4" s="1"/>
  <c r="A216" i="4" s="1"/>
  <c r="A217" i="4" s="1"/>
  <c r="A218" i="4" s="1"/>
  <c r="A219" i="4" s="1"/>
  <c r="A220" i="4" s="1"/>
  <c r="A221" i="4" s="1"/>
  <c r="A222" i="4" s="1"/>
  <c r="A223" i="4" s="1"/>
  <c r="A224" i="4" s="1"/>
  <c r="A225" i="4" s="1"/>
  <c r="A226" i="4" s="1"/>
  <c r="A227" i="4" s="1"/>
  <c r="A228" i="4" s="1"/>
  <c r="I207" i="4"/>
  <c r="H207" i="4"/>
  <c r="G207" i="4"/>
  <c r="A207" i="4"/>
  <c r="I206" i="4"/>
  <c r="I230" i="4" s="1"/>
  <c r="H27" i="1" s="1"/>
  <c r="H206" i="4"/>
  <c r="H230" i="4" s="1"/>
  <c r="G27" i="1" s="1"/>
  <c r="I20" i="9" s="1"/>
  <c r="H178" i="4"/>
  <c r="G178" i="4"/>
  <c r="H177" i="4"/>
  <c r="I177" i="4" s="1"/>
  <c r="G177" i="4"/>
  <c r="I176" i="4"/>
  <c r="H176" i="4"/>
  <c r="G176" i="4"/>
  <c r="I175" i="4"/>
  <c r="H175" i="4"/>
  <c r="G175" i="4"/>
  <c r="I158" i="4"/>
  <c r="H158" i="4"/>
  <c r="G158" i="4"/>
  <c r="I154" i="4"/>
  <c r="H154" i="4"/>
  <c r="G154" i="4"/>
  <c r="H152" i="4"/>
  <c r="G152" i="4"/>
  <c r="G180" i="4" s="1"/>
  <c r="F25" i="1" s="1"/>
  <c r="F152" i="4"/>
  <c r="F180" i="4" s="1"/>
  <c r="E25" i="1" s="1"/>
  <c r="E18" i="9" s="1"/>
  <c r="H143" i="4"/>
  <c r="H180" i="4" s="1"/>
  <c r="G25" i="1" s="1"/>
  <c r="I18" i="9" s="1"/>
  <c r="G143" i="4"/>
  <c r="A143" i="4"/>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A164" i="4" s="1"/>
  <c r="A165" i="4" s="1"/>
  <c r="A166" i="4" s="1"/>
  <c r="A167" i="4" s="1"/>
  <c r="A168" i="4" s="1"/>
  <c r="A169" i="4" s="1"/>
  <c r="A170" i="4" s="1"/>
  <c r="A171" i="4" s="1"/>
  <c r="A172" i="4" s="1"/>
  <c r="A173" i="4" s="1"/>
  <c r="A174" i="4" s="1"/>
  <c r="A175" i="4" s="1"/>
  <c r="A176" i="4" s="1"/>
  <c r="A177" i="4" s="1"/>
  <c r="A178" i="4" s="1"/>
  <c r="H142" i="4"/>
  <c r="I142" i="4" s="1"/>
  <c r="G142" i="4"/>
  <c r="A142" i="4"/>
  <c r="A141" i="4"/>
  <c r="I139" i="4"/>
  <c r="H139" i="4"/>
  <c r="G139" i="4"/>
  <c r="I133" i="4"/>
  <c r="H23" i="1" s="1"/>
  <c r="K16" i="9" s="1"/>
  <c r="H133" i="4"/>
  <c r="G23" i="1" s="1"/>
  <c r="I16" i="9" s="1"/>
  <c r="G133" i="4"/>
  <c r="F23" i="1" s="1"/>
  <c r="F133" i="4"/>
  <c r="E23" i="1" s="1"/>
  <c r="E16" i="9" s="1"/>
  <c r="A125" i="4"/>
  <c r="A126" i="4" s="1"/>
  <c r="A127" i="4" s="1"/>
  <c r="A128" i="4" s="1"/>
  <c r="A129" i="4" s="1"/>
  <c r="A130" i="4" s="1"/>
  <c r="A131" i="4" s="1"/>
  <c r="A132" i="4" s="1"/>
  <c r="A115" i="4"/>
  <c r="A116" i="4" s="1"/>
  <c r="A117" i="4" s="1"/>
  <c r="A118" i="4" s="1"/>
  <c r="A119" i="4" s="1"/>
  <c r="A120" i="4" s="1"/>
  <c r="A121" i="4" s="1"/>
  <c r="A122" i="4" s="1"/>
  <c r="A114" i="4"/>
  <c r="A113" i="4"/>
  <c r="I100" i="4"/>
  <c r="I99" i="4" s="1"/>
  <c r="H100" i="4"/>
  <c r="H99" i="4" s="1"/>
  <c r="G100" i="4"/>
  <c r="G99" i="4"/>
  <c r="F99" i="4"/>
  <c r="I95" i="4"/>
  <c r="I94" i="4" s="1"/>
  <c r="H95" i="4"/>
  <c r="H94" i="4" s="1"/>
  <c r="G95" i="4"/>
  <c r="G94" i="4"/>
  <c r="F94" i="4"/>
  <c r="I88" i="4"/>
  <c r="H88" i="4"/>
  <c r="G88" i="4"/>
  <c r="I87" i="4"/>
  <c r="H87" i="4"/>
  <c r="G87" i="4"/>
  <c r="F87" i="4"/>
  <c r="I86" i="4"/>
  <c r="H85" i="4"/>
  <c r="I85" i="4" s="1"/>
  <c r="G85" i="4"/>
  <c r="I80" i="4"/>
  <c r="H80" i="4"/>
  <c r="G80" i="4"/>
  <c r="F80" i="4"/>
  <c r="I74" i="4"/>
  <c r="H74" i="4"/>
  <c r="G74" i="4"/>
  <c r="F74" i="4"/>
  <c r="I69" i="4"/>
  <c r="H69" i="4"/>
  <c r="G69" i="4"/>
  <c r="F69" i="4"/>
  <c r="I63" i="4"/>
  <c r="H63" i="4"/>
  <c r="G63" i="4"/>
  <c r="F63" i="4"/>
  <c r="F61" i="4"/>
  <c r="A61" i="4"/>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I51" i="4"/>
  <c r="H51" i="4"/>
  <c r="G51" i="4"/>
  <c r="I50" i="4"/>
  <c r="I49" i="4" s="1"/>
  <c r="H50" i="4"/>
  <c r="H49" i="4" s="1"/>
  <c r="G50" i="4"/>
  <c r="G49" i="4" s="1"/>
  <c r="F49" i="4"/>
  <c r="I46" i="4"/>
  <c r="H46" i="4"/>
  <c r="H44" i="4" s="1"/>
  <c r="G46" i="4"/>
  <c r="I45" i="4"/>
  <c r="I44" i="4" s="1"/>
  <c r="H45" i="4"/>
  <c r="G45" i="4"/>
  <c r="G44" i="4" s="1"/>
  <c r="F44" i="4"/>
  <c r="I43" i="4"/>
  <c r="H43" i="4"/>
  <c r="G43" i="4"/>
  <c r="I42" i="4"/>
  <c r="H42" i="4"/>
  <c r="G42" i="4"/>
  <c r="I41" i="4"/>
  <c r="H41" i="4"/>
  <c r="G41" i="4"/>
  <c r="I40" i="4"/>
  <c r="H40" i="4"/>
  <c r="G40" i="4"/>
  <c r="G39" i="4"/>
  <c r="I38" i="4"/>
  <c r="H38" i="4"/>
  <c r="G38" i="4"/>
  <c r="I37" i="4"/>
  <c r="H37" i="4"/>
  <c r="G37" i="4"/>
  <c r="H33" i="4"/>
  <c r="G33" i="4"/>
  <c r="I32" i="4"/>
  <c r="H32" i="4"/>
  <c r="F32" i="4"/>
  <c r="G32" i="4" s="1"/>
  <c r="I27" i="4"/>
  <c r="H27" i="4"/>
  <c r="G27" i="4"/>
  <c r="F27" i="4"/>
  <c r="I26" i="4"/>
  <c r="H26" i="4"/>
  <c r="G26" i="4"/>
  <c r="I22" i="4"/>
  <c r="I21" i="4" s="1"/>
  <c r="H22" i="4"/>
  <c r="H21" i="4" s="1"/>
  <c r="G22" i="4"/>
  <c r="G21" i="4"/>
  <c r="I19" i="4"/>
  <c r="H19" i="4"/>
  <c r="G19" i="4"/>
  <c r="G16" i="4" s="1"/>
  <c r="I18" i="4"/>
  <c r="H18" i="4"/>
  <c r="G18" i="4"/>
  <c r="I17" i="4"/>
  <c r="I16" i="4" s="1"/>
  <c r="H17" i="4"/>
  <c r="H16" i="4" s="1"/>
  <c r="G17" i="4"/>
  <c r="F16" i="4"/>
  <c r="I15" i="4"/>
  <c r="H15" i="4"/>
  <c r="G15" i="4"/>
  <c r="I10" i="4"/>
  <c r="H10" i="4"/>
  <c r="G10" i="4"/>
  <c r="F10" i="4"/>
  <c r="F8" i="4"/>
  <c r="I25" i="1" l="1"/>
  <c r="G18" i="9"/>
  <c r="Q69" i="12"/>
  <c r="I61" i="4"/>
  <c r="I23" i="1"/>
  <c r="G16" i="9"/>
  <c r="N28" i="12"/>
  <c r="I8" i="4" s="1"/>
  <c r="G55" i="4"/>
  <c r="F19" i="1" s="1"/>
  <c r="F55" i="4"/>
  <c r="E19" i="1" s="1"/>
  <c r="I27" i="1"/>
  <c r="K20" i="9" s="1"/>
  <c r="G20" i="9"/>
  <c r="L51" i="12"/>
  <c r="L68" i="12" s="1"/>
  <c r="G60" i="4" s="1"/>
  <c r="G106" i="4" s="1"/>
  <c r="F21" i="1" s="1"/>
  <c r="Q12" i="12"/>
  <c r="Q29" i="12" s="1"/>
  <c r="I9" i="4" s="1"/>
  <c r="M51" i="12"/>
  <c r="M68" i="12" s="1"/>
  <c r="H60" i="4" s="1"/>
  <c r="H106" i="4" s="1"/>
  <c r="G21" i="1" s="1"/>
  <c r="I14" i="9" s="1"/>
  <c r="I69" i="12"/>
  <c r="O89" i="12"/>
  <c r="L117" i="12"/>
  <c r="M48" i="12"/>
  <c r="P52" i="12"/>
  <c r="N51" i="12"/>
  <c r="N68" i="12" s="1"/>
  <c r="I60" i="4" s="1"/>
  <c r="I106" i="4" s="1"/>
  <c r="H21" i="1" s="1"/>
  <c r="K14" i="9" s="1"/>
  <c r="L48" i="12"/>
  <c r="O52" i="12"/>
  <c r="I143" i="4"/>
  <c r="I180" i="4" s="1"/>
  <c r="H25" i="1" s="1"/>
  <c r="K18" i="9" s="1"/>
  <c r="M11" i="12"/>
  <c r="P14" i="12"/>
  <c r="P29" i="12" s="1"/>
  <c r="H9" i="4" s="1"/>
  <c r="M17" i="12"/>
  <c r="P20" i="12"/>
  <c r="M23" i="12"/>
  <c r="O49" i="12"/>
  <c r="P49" i="12"/>
  <c r="M28" i="12" l="1"/>
  <c r="H8" i="4" s="1"/>
  <c r="H55" i="4" s="1"/>
  <c r="G19" i="1" s="1"/>
  <c r="I19" i="1" s="1"/>
  <c r="G61" i="4"/>
  <c r="O69" i="12"/>
  <c r="H61" i="4"/>
  <c r="P69" i="12"/>
  <c r="G14" i="9"/>
  <c r="I21" i="1"/>
  <c r="E12" i="9"/>
  <c r="E24" i="9" s="1"/>
  <c r="E29" i="1"/>
  <c r="G12" i="9"/>
  <c r="G24" i="9" s="1"/>
  <c r="F29" i="1"/>
  <c r="I55" i="4"/>
  <c r="H19" i="1" s="1"/>
  <c r="I12" i="9" l="1"/>
  <c r="I24" i="9" s="1"/>
  <c r="G29" i="1"/>
  <c r="I29" i="1" s="1"/>
  <c r="H29" i="1"/>
  <c r="F43" i="1" s="1"/>
  <c r="K12" i="9"/>
  <c r="K24" i="9" s="1"/>
  <c r="D19" i="1"/>
  <c r="F35" i="1"/>
  <c r="F31" i="1"/>
  <c r="I31" i="1" l="1"/>
  <c r="F36" i="1"/>
  <c r="F39" i="1" s="1"/>
  <c r="F42" i="1" s="1"/>
  <c r="F45" i="1" s="1"/>
  <c r="G3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LackeyDM</author>
  </authors>
  <commentList>
    <comment ref="F19" authorId="0" shapeId="0" xr:uid="{00000000-0006-0000-0500-000001000000}">
      <text>
        <r>
          <rPr>
            <sz val="10"/>
            <rFont val="Arial"/>
            <family val="2"/>
          </rPr>
          <t>Administrative expenses can not 
exceed 40% of total Federal Share.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McCall, Jeanine S.</author>
  </authors>
  <commentList>
    <comment ref="K15" authorId="0" shapeId="0" xr:uid="{00000000-0006-0000-0700-000001000000}">
      <text>
        <r>
          <rPr>
            <sz val="10"/>
            <rFont val="Arial"/>
            <family val="2"/>
          </rPr>
          <t>McCall, Jeanine S.:
Admin, Ops, Cap</t>
        </r>
      </text>
    </comment>
    <comment ref="H29" authorId="0" shapeId="0" xr:uid="{00000000-0006-0000-0700-000002000000}">
      <text>
        <r>
          <rPr>
            <sz val="10"/>
            <rFont val="Arial"/>
            <family val="2"/>
          </rPr>
          <t>McCall, Jeanine S.:
Program percentage of distribution for base 1</t>
        </r>
      </text>
    </comment>
    <comment ref="J29" authorId="0" shapeId="0" xr:uid="{00000000-0006-0000-0700-000003000000}">
      <text>
        <r>
          <rPr>
            <sz val="10"/>
            <rFont val="Arial"/>
            <family val="2"/>
          </rPr>
          <t>McCall, Jeanine S.:
Annual budgeted Operating Transportation Common Cost Expense for base 1</t>
        </r>
      </text>
    </comment>
    <comment ref="H31" authorId="0" shapeId="0" xr:uid="{00000000-0006-0000-0700-000004000000}">
      <text>
        <r>
          <rPr>
            <sz val="10"/>
            <rFont val="Arial"/>
            <family val="2"/>
          </rPr>
          <t>McCall, Jeanine S.:
Program percentage of distribution for base 2</t>
        </r>
      </text>
    </comment>
    <comment ref="J31" authorId="0" shapeId="0" xr:uid="{00000000-0006-0000-0700-000005000000}">
      <text>
        <r>
          <rPr>
            <sz val="10"/>
            <rFont val="Arial"/>
            <family val="2"/>
          </rPr>
          <t>McCall, Jeanine S.:
Annual budgeted Operating Transportation Common Cost Expense for base 2</t>
        </r>
      </text>
    </comment>
    <comment ref="H33" authorId="0" shapeId="0" xr:uid="{00000000-0006-0000-0700-000006000000}">
      <text>
        <r>
          <rPr>
            <sz val="10"/>
            <rFont val="Arial"/>
            <family val="2"/>
          </rPr>
          <t>McCall, Jeanine S.:
Program percentage of distribution for base 3</t>
        </r>
      </text>
    </comment>
    <comment ref="J33" authorId="0" shapeId="0" xr:uid="{00000000-0006-0000-0700-000007000000}">
      <text>
        <r>
          <rPr>
            <sz val="10"/>
            <rFont val="Arial"/>
            <family val="2"/>
          </rPr>
          <t>McCall, Jeanine S.:
Annual budgeted Operating Transportation Common Cost Expense for base 3</t>
        </r>
      </text>
    </comment>
    <comment ref="L35" authorId="0" shapeId="0" xr:uid="{00000000-0006-0000-0700-000008000000}">
      <text>
        <r>
          <rPr>
            <sz val="10"/>
            <rFont val="Arial"/>
            <family val="2"/>
          </rPr>
          <t>McCall, Jeanine S.:
Sum of the single bases</t>
        </r>
      </text>
    </comment>
    <comment ref="H38" authorId="0" shapeId="0" xr:uid="{00000000-0006-0000-0700-000009000000}">
      <text>
        <r>
          <rPr>
            <sz val="10"/>
            <rFont val="Arial"/>
            <family val="2"/>
          </rPr>
          <t>McCall, Jeanine S.:
Program percentage of distribution for base 1</t>
        </r>
      </text>
    </comment>
    <comment ref="H40" authorId="0" shapeId="0" xr:uid="{00000000-0006-0000-0700-00000A000000}">
      <text>
        <r>
          <rPr>
            <sz val="10"/>
            <rFont val="Arial"/>
            <family val="2"/>
          </rPr>
          <t>McCall, Jeanine S.:
Program percentage of distribution</t>
        </r>
      </text>
    </comment>
    <comment ref="J42" authorId="0" shapeId="0" xr:uid="{00000000-0006-0000-0700-00000B000000}">
      <text>
        <r>
          <rPr>
            <sz val="10"/>
            <rFont val="Arial"/>
            <family val="2"/>
          </rPr>
          <t>McCall, Jeanine S.:
Annual budgeted operating transportation common cost</t>
        </r>
      </text>
    </comment>
    <comment ref="L44" authorId="0" shapeId="0" xr:uid="{00000000-0006-0000-0700-00000C000000}">
      <text>
        <r>
          <rPr>
            <sz val="10"/>
            <rFont val="Arial"/>
            <family val="2"/>
          </rPr>
          <t>McCall, Jeanine S.:
Sum of the single bases plus average dual bases</t>
        </r>
      </text>
    </comment>
    <comment ref="H50" authorId="0" shapeId="0" xr:uid="{00000000-0006-0000-0700-00000D000000}">
      <text>
        <r>
          <rPr>
            <sz val="10"/>
            <rFont val="Arial"/>
            <family val="2"/>
          </rPr>
          <t>McCall, Jeanine S.:
Program percentage of distribution for base 1</t>
        </r>
      </text>
    </comment>
    <comment ref="J50" authorId="0" shapeId="0" xr:uid="{00000000-0006-0000-0700-00000E000000}">
      <text>
        <r>
          <rPr>
            <sz val="10"/>
            <rFont val="Arial"/>
            <family val="2"/>
          </rPr>
          <t>McCall, Jeanine S.:
Annual budgeted Capital
Transportation Common Cost Expense for base 1</t>
        </r>
      </text>
    </comment>
    <comment ref="H52" authorId="0" shapeId="0" xr:uid="{00000000-0006-0000-0700-00000F000000}">
      <text>
        <r>
          <rPr>
            <sz val="10"/>
            <rFont val="Arial"/>
            <family val="2"/>
          </rPr>
          <t>McCall, Jeanine S.:
Program percentage of distribution for base 2</t>
        </r>
      </text>
    </comment>
    <comment ref="J52" authorId="0" shapeId="0" xr:uid="{00000000-0006-0000-0700-000010000000}">
      <text>
        <r>
          <rPr>
            <sz val="10"/>
            <rFont val="Arial"/>
            <family val="2"/>
          </rPr>
          <t>McCall, Jeanine S.:
Annual budgeted Capital Transportation Common Cost Expense for base 2</t>
        </r>
      </text>
    </comment>
    <comment ref="H54" authorId="0" shapeId="0" xr:uid="{00000000-0006-0000-0700-000011000000}">
      <text>
        <r>
          <rPr>
            <sz val="10"/>
            <rFont val="Arial"/>
            <family val="2"/>
          </rPr>
          <t>McCall, Jeanine S.:
Program percentage of distribution for base 3</t>
        </r>
      </text>
    </comment>
    <comment ref="J54" authorId="0" shapeId="0" xr:uid="{00000000-0006-0000-0700-000012000000}">
      <text>
        <r>
          <rPr>
            <sz val="10"/>
            <rFont val="Arial"/>
            <family val="2"/>
          </rPr>
          <t>McCall, Jeanine S.:
Annual budgeted  Capital 
Transportation Common Cost Expense for base 3</t>
        </r>
      </text>
    </comment>
    <comment ref="L56" authorId="0" shapeId="0" xr:uid="{00000000-0006-0000-0700-000013000000}">
      <text>
        <r>
          <rPr>
            <sz val="10"/>
            <rFont val="Arial"/>
            <family val="2"/>
          </rPr>
          <t>McCall, Jeanine S.:
Sum of the single bases</t>
        </r>
      </text>
    </comment>
    <comment ref="H59" authorId="0" shapeId="0" xr:uid="{00000000-0006-0000-0700-000014000000}">
      <text>
        <r>
          <rPr>
            <sz val="10"/>
            <rFont val="Arial"/>
            <family val="2"/>
          </rPr>
          <t>McCall, Jeanine S.:
Program percentage of distribution for base 1</t>
        </r>
      </text>
    </comment>
    <comment ref="H61" authorId="0" shapeId="0" xr:uid="{00000000-0006-0000-0700-000015000000}">
      <text>
        <r>
          <rPr>
            <sz val="10"/>
            <rFont val="Arial"/>
            <family val="2"/>
          </rPr>
          <t>McCall, Jeanine S.:
Program percentage of distribution for base 2</t>
        </r>
      </text>
    </comment>
    <comment ref="H63" authorId="0" shapeId="0" xr:uid="{00000000-0006-0000-0700-000016000000}">
      <text>
        <r>
          <rPr>
            <sz val="10"/>
            <rFont val="Arial"/>
            <family val="2"/>
          </rPr>
          <t>McCall, Jeanine S.:
sum of base 1 plus base 2 percentages divided by 2</t>
        </r>
      </text>
    </comment>
    <comment ref="J63" authorId="0" shapeId="0" xr:uid="{00000000-0006-0000-0700-000017000000}">
      <text>
        <r>
          <rPr>
            <sz val="10"/>
            <rFont val="Arial"/>
            <family val="2"/>
          </rPr>
          <t>McCall, Jeanine S.:
Annual budgeted capital transportation common cost</t>
        </r>
      </text>
    </comment>
    <comment ref="L65" authorId="0" shapeId="0" xr:uid="{00000000-0006-0000-0700-000018000000}">
      <text>
        <r>
          <rPr>
            <sz val="10"/>
            <rFont val="Arial"/>
            <family val="2"/>
          </rPr>
          <t>McCall, Jeanine S.:
Sum of the single bases plus average dual bases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McCall, Jeanine S.</author>
  </authors>
  <commentList>
    <comment ref="C8" authorId="0" shapeId="0" xr:uid="{00000000-0006-0000-0800-000001000000}">
      <text>
        <r>
          <rPr>
            <sz val="10"/>
            <rFont val="Arial"/>
            <family val="2"/>
          </rPr>
          <t>McCall, Jeanine S.:
Check yes if subrecipient is eligible for and will use the 10% deminimus rate</t>
        </r>
      </text>
    </comment>
    <comment ref="I21" authorId="0" shapeId="0" xr:uid="{00000000-0006-0000-0800-000002000000}">
      <text>
        <r>
          <rPr>
            <sz val="10"/>
            <rFont val="Arial"/>
            <family val="2"/>
          </rPr>
          <t>McCall, Jeanine S.:
Identify the fiscal year end</t>
        </r>
      </text>
    </comment>
  </commentList>
</comments>
</file>

<file path=xl/sharedStrings.xml><?xml version="1.0" encoding="utf-8"?>
<sst xmlns="http://schemas.openxmlformats.org/spreadsheetml/2006/main" count="757" uniqueCount="418">
  <si>
    <t>BUDGET DOCUMENTS CHECKLIST</t>
  </si>
  <si>
    <t>                         </t>
  </si>
  <si>
    <t>Legal Name of Applicant</t>
  </si>
  <si>
    <t xml:space="preserve">Doing Business As (if applicable) </t>
  </si>
  <si>
    <t>Program (e.g., 5311, SMTF, 5310)</t>
  </si>
  <si>
    <t>State Fiscal Year</t>
  </si>
  <si>
    <t>Budget Documentation</t>
  </si>
  <si>
    <t>Completed</t>
  </si>
  <si>
    <t>Not Applicable</t>
  </si>
  <si>
    <t xml:space="preserve">Salary Wage Detail Sheets </t>
  </si>
  <si>
    <t>Budget Line Items</t>
  </si>
  <si>
    <t>Budget Summary</t>
  </si>
  <si>
    <t>Capital Needs Justification</t>
  </si>
  <si>
    <t>Local Match Identification</t>
  </si>
  <si>
    <t>Indirect Cost Worksheet*</t>
  </si>
  <si>
    <t>Common Cost Distribution*</t>
  </si>
  <si>
    <t>Five-Year Funding Projection</t>
  </si>
  <si>
    <t>* If applicable</t>
  </si>
  <si>
    <t>BUDGET PREPARATION:</t>
  </si>
  <si>
    <t>Budget Prepared by:</t>
  </si>
  <si>
    <t>Name</t>
  </si>
  <si>
    <t>Date</t>
  </si>
  <si>
    <t>BUDGET APPROVAL:</t>
  </si>
  <si>
    <t>By approving this budget, you are confirming that you have reviewed and concur with the information contained within and offering to enter into a contract with the Office of Public Transit.</t>
  </si>
  <si>
    <t>Budget Approved by:</t>
  </si>
  <si>
    <t>AGENCY:</t>
  </si>
  <si>
    <t xml:space="preserve">CONTRACT PERIOD:  </t>
  </si>
  <si>
    <t>Administrative Charges (up to 80% Federal Share)</t>
  </si>
  <si>
    <t>Line#</t>
  </si>
  <si>
    <t>Scope</t>
  </si>
  <si>
    <t>ALI   Codes</t>
  </si>
  <si>
    <t>Line Item(s)</t>
  </si>
  <si>
    <t>Yearly Budgeted Amount</t>
  </si>
  <si>
    <t>Federal Share of Line Item</t>
  </si>
  <si>
    <t>SMTF Share of Line Item</t>
  </si>
  <si>
    <t>Local Share of Line Item</t>
  </si>
  <si>
    <r>
      <t xml:space="preserve">Other Salaries &amp; Wages </t>
    </r>
    <r>
      <rPr>
        <sz val="10"/>
        <color rgb="FFFF0000"/>
        <rFont val="Arial"/>
        <family val="2"/>
      </rPr>
      <t>(calculates from Salary Wage Detail)</t>
    </r>
  </si>
  <si>
    <r>
      <t xml:space="preserve">Fringe Benefits </t>
    </r>
    <r>
      <rPr>
        <sz val="10"/>
        <color rgb="FFFF0000"/>
        <rFont val="Arial"/>
        <family val="2"/>
      </rPr>
      <t>(calculates from Salary Wage Detail)</t>
    </r>
  </si>
  <si>
    <r>
      <t xml:space="preserve">Management Service Fees </t>
    </r>
    <r>
      <rPr>
        <i/>
        <sz val="10"/>
        <color rgb="FF0070C0"/>
        <rFont val="Arial"/>
        <family val="2"/>
      </rPr>
      <t>(LIST BELOW FOR TOTAL)</t>
    </r>
  </si>
  <si>
    <t>A.</t>
  </si>
  <si>
    <t>B.</t>
  </si>
  <si>
    <t>C.</t>
  </si>
  <si>
    <t>D.</t>
  </si>
  <si>
    <t>Advertising Fees</t>
  </si>
  <si>
    <r>
      <t xml:space="preserve">Professional &amp; Technical Service </t>
    </r>
    <r>
      <rPr>
        <b/>
        <sz val="10"/>
        <color rgb="FF0070C0"/>
        <rFont val="Arial"/>
        <family val="2"/>
      </rPr>
      <t>(LIST BELOW FOR TOTAL)</t>
    </r>
  </si>
  <si>
    <t>Accounting</t>
  </si>
  <si>
    <t>Legal</t>
  </si>
  <si>
    <t>Other</t>
  </si>
  <si>
    <r>
      <t xml:space="preserve">Contract Maintenance Service   </t>
    </r>
    <r>
      <rPr>
        <sz val="10"/>
        <color rgb="FF0070C0"/>
        <rFont val="Arial"/>
        <family val="2"/>
      </rPr>
      <t>(LIST BELOW FOR TOTAL)</t>
    </r>
  </si>
  <si>
    <t>Computer maintenance</t>
  </si>
  <si>
    <t>Custodial Services</t>
  </si>
  <si>
    <r>
      <t xml:space="preserve">Other Services </t>
    </r>
    <r>
      <rPr>
        <b/>
        <sz val="10"/>
        <color rgb="FF0070C0"/>
        <rFont val="Arial"/>
        <family val="2"/>
      </rPr>
      <t>(LIST BELOW FOR TOTAL)</t>
    </r>
  </si>
  <si>
    <r>
      <t>Materials and Supplies</t>
    </r>
    <r>
      <rPr>
        <sz val="10"/>
        <color rgb="FF0070C0"/>
        <rFont val="Arial"/>
        <family val="2"/>
      </rPr>
      <t xml:space="preserve"> (LIST BELOW FOR TOTAL)</t>
    </r>
  </si>
  <si>
    <t>Office &amp; Janitorial supplies</t>
  </si>
  <si>
    <t>Utilities</t>
  </si>
  <si>
    <t>Casualty &amp; Liability</t>
  </si>
  <si>
    <t>Dues &amp; Subscriptions</t>
  </si>
  <si>
    <t>509.02(a)</t>
  </si>
  <si>
    <t>In-State Travel &amp; Meetings</t>
  </si>
  <si>
    <t>509.02(b)</t>
  </si>
  <si>
    <t>Out-of-State Travel &amp; Meetings</t>
  </si>
  <si>
    <t>Bridge,Tunnel and Highway Tolls</t>
  </si>
  <si>
    <t>Advertising &amp; Promotion Media</t>
  </si>
  <si>
    <r>
      <t xml:space="preserve">Miscellaneous </t>
    </r>
    <r>
      <rPr>
        <b/>
        <sz val="10"/>
        <color rgb="FF0070C0"/>
        <rFont val="Arial"/>
        <family val="2"/>
      </rPr>
      <t>(LIST BELOW FOR TOTAL)</t>
    </r>
  </si>
  <si>
    <t>Building &amp; equip repairs and maintenance</t>
  </si>
  <si>
    <t>Postage</t>
  </si>
  <si>
    <r>
      <t xml:space="preserve">Lease and Rentals </t>
    </r>
    <r>
      <rPr>
        <sz val="10"/>
        <color rgb="FF0070C0"/>
        <rFont val="Arial"/>
        <family val="2"/>
      </rPr>
      <t>(LIST BELOW FOR TOTAL)</t>
    </r>
  </si>
  <si>
    <t>Copier / Phone</t>
  </si>
  <si>
    <t xml:space="preserve"> </t>
  </si>
  <si>
    <r>
      <t xml:space="preserve">TOTAL ADMINISTRATIVE CHARGES:   </t>
    </r>
    <r>
      <rPr>
        <b/>
        <sz val="8"/>
        <rFont val="Arial"/>
        <family val="2"/>
      </rPr>
      <t xml:space="preserve"> </t>
    </r>
  </si>
  <si>
    <t>federal, state &amp; local shares must tie to summary sheet</t>
  </si>
  <si>
    <t>Operations (up to 50% Federal Share)</t>
  </si>
  <si>
    <r>
      <t xml:space="preserve">Operating &amp; Wages </t>
    </r>
    <r>
      <rPr>
        <b/>
        <sz val="10"/>
        <color rgb="FFFF0000"/>
        <rFont val="Arial"/>
        <family val="2"/>
      </rPr>
      <t xml:space="preserve"> (calculates from Salary Wage Detail)</t>
    </r>
  </si>
  <si>
    <r>
      <t xml:space="preserve">Operations Overtime </t>
    </r>
    <r>
      <rPr>
        <b/>
        <sz val="10"/>
        <color rgb="FFFF0000"/>
        <rFont val="Arial"/>
        <family val="2"/>
      </rPr>
      <t>(calculates from Salary Wage Detail)</t>
    </r>
  </si>
  <si>
    <t>Operations Fringe Benefits</t>
  </si>
  <si>
    <r>
      <t xml:space="preserve">Management Service Fee </t>
    </r>
    <r>
      <rPr>
        <b/>
        <sz val="10"/>
        <color rgb="FF0070C0"/>
        <rFont val="Arial"/>
        <family val="2"/>
      </rPr>
      <t>(LIST BELOW FOR TOTAL)</t>
    </r>
  </si>
  <si>
    <r>
      <t xml:space="preserve">Contract Maintenance Service   </t>
    </r>
    <r>
      <rPr>
        <b/>
        <sz val="10"/>
        <color rgb="FF0070C0"/>
        <rFont val="Arial"/>
        <family val="2"/>
      </rPr>
      <t>(LIST BELOW FOR TOTAL)</t>
    </r>
  </si>
  <si>
    <t>Custodial Service</t>
  </si>
  <si>
    <t>Fuel &amp; Lubricants</t>
  </si>
  <si>
    <t>Tires &amp; Tubes</t>
  </si>
  <si>
    <r>
      <t xml:space="preserve">Other Materials &amp; Supplies </t>
    </r>
    <r>
      <rPr>
        <b/>
        <sz val="10"/>
        <color rgb="FF0070C0"/>
        <rFont val="Arial"/>
        <family val="2"/>
      </rPr>
      <t>(LIST BELOW FOR TOTAL)</t>
    </r>
  </si>
  <si>
    <t>Janitorial &amp; Office Supplies</t>
  </si>
  <si>
    <t>Casualty and Liability</t>
  </si>
  <si>
    <r>
      <t xml:space="preserve">Vehicle Leasing &amp; Fees </t>
    </r>
    <r>
      <rPr>
        <b/>
        <sz val="10"/>
        <color rgb="FF0070C0"/>
        <rFont val="Arial"/>
        <family val="2"/>
      </rPr>
      <t>(LIST BELOW FOR TOTAL)</t>
    </r>
  </si>
  <si>
    <t>Vehicle Leases</t>
  </si>
  <si>
    <r>
      <t>Common Cost Distribtuion  (</t>
    </r>
    <r>
      <rPr>
        <sz val="8"/>
        <color rgb="FF0070C0"/>
        <rFont val="Arial"/>
        <family val="2"/>
      </rPr>
      <t>See Common Cost Worksheet)</t>
    </r>
  </si>
  <si>
    <t xml:space="preserve">TOTAL OPERATION CHARGES: </t>
  </si>
  <si>
    <t>ADA Capital Charges (up to 85% Federal Share)</t>
  </si>
  <si>
    <t>***List all proposed capital purchases on the following Capital Needs page***</t>
  </si>
  <si>
    <r>
      <t xml:space="preserve">Yearly Budgeted Amount         </t>
    </r>
    <r>
      <rPr>
        <b/>
        <sz val="9"/>
        <color rgb="FFFF0000"/>
        <rFont val="Arial"/>
        <family val="2"/>
      </rPr>
      <t xml:space="preserve">           </t>
    </r>
    <r>
      <rPr>
        <b/>
        <sz val="10"/>
        <color rgb="FFFF0000"/>
        <rFont val="Arial"/>
        <family val="2"/>
      </rPr>
      <t/>
    </r>
  </si>
  <si>
    <t>11.12.01</t>
  </si>
  <si>
    <t>Bus Standard 40ft. (Replacement)</t>
  </si>
  <si>
    <t>11.12.02</t>
  </si>
  <si>
    <t>Bus Standard 35ft. (Replacement)</t>
  </si>
  <si>
    <t>11.12.03</t>
  </si>
  <si>
    <t>Bus 30ft. (Replacement)</t>
  </si>
  <si>
    <t>11.12.04</t>
  </si>
  <si>
    <t>Bus &lt; 30ft. (Replacement)</t>
  </si>
  <si>
    <t>11.12.06</t>
  </si>
  <si>
    <t>Bus Articulated (Replacement)</t>
  </si>
  <si>
    <t xml:space="preserve">11.12.07 </t>
  </si>
  <si>
    <t>Bus Commuter/Suburban (Replacement)</t>
  </si>
  <si>
    <t>11.12.08</t>
  </si>
  <si>
    <t>Bus Intercity (Replacement)</t>
  </si>
  <si>
    <t>11.12.09</t>
  </si>
  <si>
    <t>Bus Trolley Standard (Replacement)</t>
  </si>
  <si>
    <t>11.12.12</t>
  </si>
  <si>
    <t>Bus Used (As Replacement)</t>
  </si>
  <si>
    <t>11.12.15</t>
  </si>
  <si>
    <t>Van (Replacement)</t>
  </si>
  <si>
    <t>11.12.39</t>
  </si>
  <si>
    <t>Transferred Vehicle (As a Replacement)</t>
  </si>
  <si>
    <t>11.13.01</t>
  </si>
  <si>
    <t>Bus Standard 40ft. (Expansion)</t>
  </si>
  <si>
    <t>11.13.02</t>
  </si>
  <si>
    <t>Bus Standard 35ft. (Expansion)</t>
  </si>
  <si>
    <t>11.13.03</t>
  </si>
  <si>
    <t>Bus 30ft. (Expansion)</t>
  </si>
  <si>
    <t>11.13.04</t>
  </si>
  <si>
    <t>Bus &lt; 30ft. (Expansion)</t>
  </si>
  <si>
    <t>11.13.06</t>
  </si>
  <si>
    <t>Bus Articulated (Expansion)</t>
  </si>
  <si>
    <t>11.13.07</t>
  </si>
  <si>
    <t>Bus Commuter/Suburban (Expansion)</t>
  </si>
  <si>
    <t>11.13.08</t>
  </si>
  <si>
    <t>Bus Intercity (Expansion)</t>
  </si>
  <si>
    <t>11.13.09</t>
  </si>
  <si>
    <t>Bus Trolley Standard (Expansion)</t>
  </si>
  <si>
    <t>11.13.12</t>
  </si>
  <si>
    <t>Bus Used (As Expansion)</t>
  </si>
  <si>
    <t>11.13.39</t>
  </si>
  <si>
    <t>Transferred Vehicle (As Expansion)</t>
  </si>
  <si>
    <t xml:space="preserve">TOTAL ADA CAPITAL CHARGES: </t>
  </si>
  <si>
    <t>OTHER Capital Charges (up to 80% Federal Share)</t>
  </si>
  <si>
    <t>11.12.16</t>
  </si>
  <si>
    <t>Service Vehicle (Replacement used in public transit)</t>
  </si>
  <si>
    <t>11.13.16</t>
  </si>
  <si>
    <t>Service Vehicle (Expansion Used in Public Transit)</t>
  </si>
  <si>
    <t>11.14.xx</t>
  </si>
  <si>
    <t>Rehabilitation / Rebuild of Vehicle</t>
  </si>
  <si>
    <t>11.XX.01</t>
  </si>
  <si>
    <t>Administration Building -sign for building</t>
  </si>
  <si>
    <t>11.XX.02</t>
  </si>
  <si>
    <t>Maintenance Facility - parking lot striping</t>
  </si>
  <si>
    <t>11.XX.03</t>
  </si>
  <si>
    <t>Admin/Maint. Facility</t>
  </si>
  <si>
    <t>11.XX.04</t>
  </si>
  <si>
    <t>Storage Facility</t>
  </si>
  <si>
    <t>11.42.06</t>
  </si>
  <si>
    <t>Shop Equipment</t>
  </si>
  <si>
    <t>11.42.07</t>
  </si>
  <si>
    <t>ADP Hardware</t>
  </si>
  <si>
    <t>11.42.08</t>
  </si>
  <si>
    <t>ADP Software</t>
  </si>
  <si>
    <t>11.7A.00</t>
  </si>
  <si>
    <t>Preventive Maintenance                                                          (please complete items below for this total)</t>
  </si>
  <si>
    <t>Common Cost Distribution (See Common Cost Worksheet)</t>
  </si>
  <si>
    <t xml:space="preserve">   IN-HOUSE Preventive Maintenance (List Below)</t>
  </si>
  <si>
    <r>
      <t xml:space="preserve">Salaries &amp; Wages </t>
    </r>
    <r>
      <rPr>
        <sz val="10"/>
        <color rgb="FFFF0000"/>
        <rFont val="Arial"/>
        <family val="2"/>
      </rPr>
      <t>(calculates from Salary Wage Detail)</t>
    </r>
  </si>
  <si>
    <t>Overtime</t>
  </si>
  <si>
    <t>E.</t>
  </si>
  <si>
    <t xml:space="preserve">   Contracted Preventive Maintenance</t>
  </si>
  <si>
    <t>F.</t>
  </si>
  <si>
    <t>Other Preventive Maintenance (List Below)</t>
  </si>
  <si>
    <t xml:space="preserve">11.12.40 </t>
  </si>
  <si>
    <t>Spare Parts/Assoc. Capital Maint.Items</t>
  </si>
  <si>
    <t>Preventive Maintenance</t>
  </si>
  <si>
    <t>11.7L.00</t>
  </si>
  <si>
    <t xml:space="preserve">Mobility Management </t>
  </si>
  <si>
    <t>11.62.02</t>
  </si>
  <si>
    <t>Communication System</t>
  </si>
  <si>
    <t>11.62.03</t>
  </si>
  <si>
    <t>Radios</t>
  </si>
  <si>
    <t>Other Capital Items (list below)</t>
  </si>
  <si>
    <t>Misc. capital purchases</t>
  </si>
  <si>
    <t>Bus parking fence/gate operator/keypad; perimeter fence for rear</t>
  </si>
  <si>
    <t xml:space="preserve">TOTAL NON-ADA CAPITAL CHARGES: </t>
  </si>
  <si>
    <r>
      <rPr>
        <b/>
        <sz val="11"/>
        <rFont val="Arial"/>
        <family val="2"/>
      </rPr>
      <t>ELIGIBLE PREVENTIVE MAINTENANCE:</t>
    </r>
    <r>
      <rPr>
        <sz val="11"/>
        <rFont val="Arial"/>
        <family val="2"/>
      </rPr>
      <t xml:space="preserve">  Preventive maintenance, according to Federal Transit Administration (FTA) policy, is currently defined as all maintenance. Specifically, it is defined as all the activities, supplies, materials, labor, services, and associated costs required to preserve or extend the functionality and serviceability of the asset in a cost effective manner, up to and including the current state of the art for maintaining such asset.  Preventive maintenance is an operating expense that is eligible as a capital project at an 80/20 federal/local match; capital maintenance expenses are eligible under most SCDOT-administered FTA funding programs.</t>
    </r>
  </si>
  <si>
    <t>Maintenance Administration - Vehicles Function</t>
  </si>
  <si>
    <t>Maintenance Administration - includes preparing records; analyze data for vehicle performance; training vehicle maintenance personnel</t>
  </si>
  <si>
    <t>Servicing Revenue Vehicles - Includes suprevision and clerical support for servicing revenue vehicles, refueling, intereior clening and exterior washing of revenue vehicles</t>
  </si>
  <si>
    <r>
      <t>Inspection &amp; maintenance of revenue vehicles - Performing scheduled maintenance on revenue vehicle components, vehicle overhaul</t>
    </r>
    <r>
      <rPr>
        <sz val="10"/>
        <color rgb="FFFF0000"/>
        <rFont val="Arial"/>
        <family val="2"/>
      </rPr>
      <t>*</t>
    </r>
    <r>
      <rPr>
        <sz val="10"/>
        <rFont val="Arial"/>
        <family val="2"/>
      </rPr>
      <t xml:space="preserve">, minor repairs, travel for vehicle breakdowns to repair or tow revenue vehicles, rebuilding and overhauling repairable components, performing major repairs on revenue vehicles, and replacing major repairable units of revenue vehicles.  </t>
    </r>
    <r>
      <rPr>
        <sz val="10"/>
        <color rgb="FFFF0000"/>
        <rFont val="Arial"/>
        <family val="2"/>
      </rPr>
      <t>DOES NOT INCLUDE VEHICLE REBUILD.  *Vehicle overhaul is eligible only upon written request by subrecipient and following OPT prior written approval.</t>
    </r>
  </si>
  <si>
    <t>Accident repair of revenue vehicles - includes repairing damage as a result of collisions, floods and accidental fires. Eligible reimbursable expenses are NET of insurance proceeds.</t>
  </si>
  <si>
    <t>Vandalism repair of revenue vehicles - includes reparing all special damage resulting from willful or malicious destruction or defacement.  Eligible reimbursable expenses are NET of insurance proceeds.</t>
  </si>
  <si>
    <t>Servicing of service vehicles - Interior cleaning and exterior washing of service vehicles.</t>
  </si>
  <si>
    <r>
      <t>Inspection and maintenance of service vehicles: inspecting service vehicle components on a scheduled PM basis, vehicle overhaul</t>
    </r>
    <r>
      <rPr>
        <sz val="10"/>
        <color rgb="FFFF0000"/>
        <rFont val="Arial"/>
        <family val="2"/>
      </rPr>
      <t>*</t>
    </r>
    <r>
      <rPr>
        <sz val="10"/>
        <rFont val="Arial"/>
        <family val="2"/>
      </rPr>
      <t xml:space="preserve">, minor repairs, travel to vehicle breakdowns for repair or tow, rebuilding and overhauling repairable components, performing major repairs on service vehicles, and replacing major repairable units of service.  </t>
    </r>
    <r>
      <rPr>
        <sz val="10"/>
        <color rgb="FFFF0000"/>
        <rFont val="Arial"/>
        <family val="2"/>
      </rPr>
      <t>DOES NOT INCLUDE VEHICLE REBUILD.   *Vehicle overhaul is eligible only upon written request by subrecipient and following OPT prior written approval.</t>
    </r>
  </si>
  <si>
    <t>Nonvehicle Maintenance Function</t>
  </si>
  <si>
    <t>Maintenance of fare collection and counting equipment - inspecting, repairing replacing all components of fare collection and counting equipment such as on vehicle fareboxes, ticket vending machines, fare gates, vaults and money counters, changers and sorters.</t>
  </si>
  <si>
    <t>Maintenance of passenger stations- Including inspecting, repairing, and replacing components of passenger station building and equipment providing custodial services for passenger station building and grounds.</t>
  </si>
  <si>
    <t>Maintenance of operating station buildings, grounds, and equipment -  Including inspecting, repairing, and replacing components of operating station buildings and equipment providing custodial services for operating station buildings and grounds.</t>
  </si>
  <si>
    <t>Maintenance of garage and shop buildings/grounds/equipment -  Including inspecting, repairing, and replacing components of garage and shop buildings and equipment providing custodial services for garage and shop buildings and grounds.</t>
  </si>
  <si>
    <t>Maintenance of communication systems -  Including inspecting, cleaning, repairing, and replacing all components of communication system other than vehicle movement control systems.  For example:  Cleaning, maintenance and repairs to mobile and hand-held radios, telephones or similar equipment.</t>
  </si>
  <si>
    <t>Maintenance of general administration, building, grounds and equipment - Including inspecting, repairing, and replacing components of buildings and equipment used for general administration.</t>
  </si>
  <si>
    <t>Accident repairs of building, grounds and equipment -  Including repairing all damage to buildings, grounds, and equipment resulting from collisions with stationary or moving objects, floods, accidentally ignited fires, etc.  Eligible reimbursable expenses are NET of insurance proceeds.</t>
  </si>
  <si>
    <t>Vandalism repairs of buildings, grounds, and equpiment - Includes repairing all damage as a result of willful or malicious destruction or defacement of buildings, grounds, and equipment. Eligible reimbursable expenses are NET of insurance proceeds.</t>
  </si>
  <si>
    <t>Operation and maintenance of electric power facilities - Includes supervising, monitoring, and operating electric power generation and distribution facilities for third rail, overhead lines, cable systems, etc.</t>
  </si>
  <si>
    <t>PLANNING (Technical Assistance) Charges - (up to 80% Federal Share)</t>
  </si>
  <si>
    <t>41.20.01</t>
  </si>
  <si>
    <r>
      <t xml:space="preserve">Salaries &amp; Wages </t>
    </r>
    <r>
      <rPr>
        <b/>
        <sz val="10"/>
        <color rgb="FFFF0000"/>
        <rFont val="Arial"/>
        <family val="2"/>
      </rPr>
      <t>(calculates from Salary Wage Detail)</t>
    </r>
  </si>
  <si>
    <t>41.20.02</t>
  </si>
  <si>
    <r>
      <t xml:space="preserve">Fringe Benefits </t>
    </r>
    <r>
      <rPr>
        <b/>
        <sz val="10"/>
        <color rgb="FFFF0000"/>
        <rFont val="Arial"/>
        <family val="2"/>
      </rPr>
      <t>(calculates from Salary Wage Detail)</t>
    </r>
  </si>
  <si>
    <t>41.20.03</t>
  </si>
  <si>
    <t>Travel</t>
  </si>
  <si>
    <t>41.20.04</t>
  </si>
  <si>
    <r>
      <t xml:space="preserve">Equipment </t>
    </r>
    <r>
      <rPr>
        <b/>
        <sz val="10"/>
        <color rgb="FF0070C0"/>
        <rFont val="Arial"/>
        <family val="2"/>
      </rPr>
      <t>(LIST BELOW FOR TOTAL)</t>
    </r>
  </si>
  <si>
    <t>41.20.05</t>
  </si>
  <si>
    <r>
      <t xml:space="preserve">Supplies </t>
    </r>
    <r>
      <rPr>
        <b/>
        <sz val="10"/>
        <color rgb="FF0070C0"/>
        <rFont val="Arial"/>
        <family val="2"/>
      </rPr>
      <t>(LIST BELOW FOR TOTAL)</t>
    </r>
  </si>
  <si>
    <t>41.20.06</t>
  </si>
  <si>
    <r>
      <t xml:space="preserve">Contractual </t>
    </r>
    <r>
      <rPr>
        <b/>
        <sz val="10"/>
        <color rgb="FF0070C0"/>
        <rFont val="Arial"/>
        <family val="2"/>
      </rPr>
      <t>(LIST BELOW FOR TOTAL)</t>
    </r>
  </si>
  <si>
    <t>41.20.07</t>
  </si>
  <si>
    <r>
      <t xml:space="preserve">Other </t>
    </r>
    <r>
      <rPr>
        <b/>
        <sz val="10"/>
        <color rgb="FF0070C0"/>
        <rFont val="Arial"/>
        <family val="2"/>
      </rPr>
      <t>(LIST BELOW FOR TOTAL)</t>
    </r>
  </si>
  <si>
    <t>41.20.08</t>
  </si>
  <si>
    <t>Indirect Charges (See Indirect Cost Worksheet)</t>
  </si>
  <si>
    <t>do not duplicate this line item if you have already programmed under Administrative Budget.</t>
  </si>
  <si>
    <t xml:space="preserve">TOTAL TECHNICAL ASSISTANCE CHARGES: </t>
  </si>
  <si>
    <t>LIST ONLY THE POSITIONS THAT SUPPORT GENERAL PUBLIC TRANSIT SERVICES FOR YOUR AGENCY AND THE PERCENTAGE OF TIME THE EMPLOYEE SPENDS ON PUBLIC TRANSIT DUTIES (NOT OTHER HUMAN SERVICE, ETC. TRANSPORTATION)</t>
  </si>
  <si>
    <t>ONLY LIST THE POSITIONS THAT YOU ARE REQUESTING FUNDING FOR IN THIS BUDGET</t>
  </si>
  <si>
    <t>ADMINISTRATION</t>
  </si>
  <si>
    <t>Position Title</t>
  </si>
  <si>
    <t>No.</t>
  </si>
  <si>
    <t xml:space="preserve">ANNUAL </t>
  </si>
  <si>
    <t xml:space="preserve"> Budgeted  Amount Allocated to This Project</t>
  </si>
  <si>
    <t>SALARY / WAGES</t>
  </si>
  <si>
    <t xml:space="preserve">FRINGE BENEFITS </t>
  </si>
  <si>
    <t>FRINGE BENEFITS</t>
  </si>
  <si>
    <t>Pct. (%) for PUBLIC Transit</t>
  </si>
  <si>
    <t>DIRECT CHARGE</t>
  </si>
  <si>
    <t xml:space="preserve">           Example:          Executive Director</t>
  </si>
  <si>
    <t>Transportation Director</t>
  </si>
  <si>
    <t>Sr. Dispatcher</t>
  </si>
  <si>
    <t>Dispatcher</t>
  </si>
  <si>
    <t>Executive Director</t>
  </si>
  <si>
    <t>Fleet Maintenance Manager</t>
  </si>
  <si>
    <t>Admn Assist</t>
  </si>
  <si>
    <t>Custodian</t>
  </si>
  <si>
    <t>TOTAL SALARY &amp; WAGES</t>
  </si>
  <si>
    <t>TOTAL FRINGE BENEFITS</t>
  </si>
  <si>
    <r>
      <t xml:space="preserve">POSITIONS &amp; FRINGE CHARGED TO INDIRECT COST  </t>
    </r>
    <r>
      <rPr>
        <b/>
        <sz val="8"/>
        <color rgb="FFFF0000"/>
        <rFont val="Arial"/>
        <family val="2"/>
      </rPr>
      <t xml:space="preserve"> Complete this portion if using Indirect Cost in the budget - also must complete Indirect Cost Worksheet</t>
    </r>
  </si>
  <si>
    <t xml:space="preserve">TOTALS </t>
  </si>
  <si>
    <t xml:space="preserve">   </t>
  </si>
  <si>
    <t>OPERATIONS</t>
  </si>
  <si>
    <t>EXAMPLE:                           DRIVERS - dedicated route</t>
  </si>
  <si>
    <t>Drivers</t>
  </si>
  <si>
    <r>
      <t xml:space="preserve">POSITIONS CHARGED TO COMMON COST  </t>
    </r>
    <r>
      <rPr>
        <b/>
        <sz val="8"/>
        <color rgb="FFFF0000"/>
        <rFont val="Arial"/>
        <family val="2"/>
      </rPr>
      <t xml:space="preserve"> Only complete this portion if using Common Cost in the budget - also must complete Common Cost Worksheet</t>
    </r>
  </si>
  <si>
    <t>CAPITAL - IN-HOUSE PREVENTIVE MAINTENANCE</t>
  </si>
  <si>
    <t>EXAMPLE:                           Mechanics</t>
  </si>
  <si>
    <t>PLANNING / TECHNICAL ASSISTANCE</t>
  </si>
  <si>
    <t>Planner</t>
  </si>
  <si>
    <t>CAPITAL NEEDS</t>
  </si>
  <si>
    <t xml:space="preserve">In the chart below, list and provide narrative justification for all capital requests listed in your budget (not PM): </t>
  </si>
  <si>
    <t>Vehicle purchases under 5311 should be limited to Non-Revenue vehicles.</t>
  </si>
  <si>
    <t>Expansion</t>
  </si>
  <si>
    <t>Narrative Justification</t>
  </si>
  <si>
    <t>or</t>
  </si>
  <si>
    <t>1) If replacing vheicle please state the following for the vehicle you want to replace:</t>
  </si>
  <si>
    <t>Capital Item</t>
  </si>
  <si>
    <t>Replacement</t>
  </si>
  <si>
    <t>Vehicle Type, VIN, Mileage and Year</t>
  </si>
  <si>
    <t>2) Briefly describe the need for the requested capital item</t>
  </si>
  <si>
    <t>3)</t>
  </si>
  <si>
    <t>7)</t>
  </si>
  <si>
    <t>8)</t>
  </si>
  <si>
    <r>
      <t xml:space="preserve">PROGRAM FIVE-YEAR FUNDING PROJECTIONS                                                                                                                  </t>
    </r>
    <r>
      <rPr>
        <b/>
        <i/>
        <sz val="10"/>
        <color rgb="FFC00000"/>
        <rFont val="Arial"/>
        <family val="2"/>
      </rPr>
      <t xml:space="preserve">   (Start with state fiscal year of application)</t>
    </r>
  </si>
  <si>
    <r>
      <t>SFY</t>
    </r>
    <r>
      <rPr>
        <sz val="10"/>
        <rFont val="Times New Roman"/>
        <family val="1"/>
      </rPr>
      <t>     </t>
    </r>
  </si>
  <si>
    <t>2026-2027</t>
  </si>
  <si>
    <t>2027-2028</t>
  </si>
  <si>
    <t>2028-2029</t>
  </si>
  <si>
    <t>2029-2030</t>
  </si>
  <si>
    <t>2030-2031</t>
  </si>
  <si>
    <t>Administration</t>
  </si>
  <si>
    <t>Operations</t>
  </si>
  <si>
    <t>ADA Capital</t>
  </si>
  <si>
    <t>Other Capital</t>
  </si>
  <si>
    <t>Planning/Technical Assistance</t>
  </si>
  <si>
    <t>TOTAL</t>
  </si>
  <si>
    <t>Subrecipient's Name:</t>
  </si>
  <si>
    <t>SFY:</t>
  </si>
  <si>
    <t>BUDGET SUMMARY</t>
  </si>
  <si>
    <t>Section 5311 - Rural Transit Program</t>
  </si>
  <si>
    <t>CFDA# 20.509</t>
  </si>
  <si>
    <t>FEDERAL PROGRAM MAXIMUM PERCENTAGE OF FEDERAL PARTICIPATION:</t>
  </si>
  <si>
    <t>Project Administration, Other Capital, Technical Assistance</t>
  </si>
  <si>
    <t xml:space="preserve">Operating Assistance </t>
  </si>
  <si>
    <t>Adjust federal and state shares if needed, not to exceed the amount suballocated to your agency in the Announcement Notice</t>
  </si>
  <si>
    <t>SCDOT</t>
  </si>
  <si>
    <t>Estimated Total</t>
  </si>
  <si>
    <t>Federal</t>
  </si>
  <si>
    <t>Share</t>
  </si>
  <si>
    <t>Estimated</t>
  </si>
  <si>
    <t>Contract Amount</t>
  </si>
  <si>
    <t>%Admin</t>
  </si>
  <si>
    <t>Project</t>
  </si>
  <si>
    <t>(SMTF)</t>
  </si>
  <si>
    <t>Local Share</t>
  </si>
  <si>
    <t>(Fed 5311 + SMTF)</t>
  </si>
  <si>
    <t>.</t>
  </si>
  <si>
    <t>Planning/Tech Asst.</t>
  </si>
  <si>
    <t xml:space="preserve">NET CONTRACT REVENUE </t>
  </si>
  <si>
    <t>NET CONTRACT REVENUE</t>
  </si>
  <si>
    <r>
      <rPr>
        <b/>
        <sz val="8"/>
        <color rgb="FF00B050"/>
        <rFont val="Arial"/>
        <family val="2"/>
      </rPr>
      <t xml:space="preserve">PLUS </t>
    </r>
    <r>
      <rPr>
        <b/>
        <sz val="8"/>
        <color rgb="FFFF0000"/>
        <rFont val="Arial"/>
        <family val="2"/>
      </rPr>
      <t>SCHEDULED PAYBACK</t>
    </r>
    <r>
      <rPr>
        <b/>
        <i/>
        <sz val="8"/>
        <color rgb="FFFF0000"/>
        <rFont val="Arial"/>
        <family val="2"/>
      </rPr>
      <t xml:space="preserve"> </t>
    </r>
    <r>
      <rPr>
        <i/>
        <sz val="8"/>
        <color rgb="FFFF0000"/>
        <rFont val="Arial"/>
        <family val="2"/>
      </rPr>
      <t xml:space="preserve">    (scheduled payback for this SFY)</t>
    </r>
  </si>
  <si>
    <r>
      <t xml:space="preserve">GROSS CONTRACT REVENUE </t>
    </r>
    <r>
      <rPr>
        <i/>
        <sz val="8"/>
        <rFont val="Arial"/>
        <family val="2"/>
      </rPr>
      <t>(Net Contract Revenue + Scheduled Payback Amount)</t>
    </r>
  </si>
  <si>
    <t>GROSS CONTRACT REVENUE</t>
  </si>
  <si>
    <t>Estimated Project Cost</t>
  </si>
  <si>
    <t>NET REVENUE Federal Share</t>
  </si>
  <si>
    <t>NET REVENUE SCDOT Share (SMTF)</t>
  </si>
  <si>
    <t>Total Scheduled Payback</t>
  </si>
  <si>
    <t xml:space="preserve">  Refer to allocation notice</t>
  </si>
  <si>
    <t>GROSS Contract Revenue</t>
  </si>
  <si>
    <t xml:space="preserve">  Record as Contract Revenue  </t>
  </si>
  <si>
    <t>Less Scheduled Payback</t>
  </si>
  <si>
    <t>NET Contract Revenue</t>
  </si>
  <si>
    <t>Gross Contract Revenue (Less scheduled Payback)</t>
  </si>
  <si>
    <t>Total Local Match</t>
  </si>
  <si>
    <t xml:space="preserve">Estimated Total Project </t>
  </si>
  <si>
    <t xml:space="preserve">Federal Share + SCDOT Share (SMTF) + Total Local Match </t>
  </si>
  <si>
    <t xml:space="preserve">LOCAL MATCH IDENTIFICATION FOR FTA PROGRAM FUNDING </t>
  </si>
  <si>
    <r>
      <t xml:space="preserve">Program </t>
    </r>
    <r>
      <rPr>
        <b/>
        <sz val="8"/>
        <rFont val="Arial"/>
        <family val="2"/>
      </rPr>
      <t>(e.g., 5311, SMTF, 5310)</t>
    </r>
  </si>
  <si>
    <t>Eligible Expense</t>
  </si>
  <si>
    <t>Total Amount</t>
  </si>
  <si>
    <t>Federal Share</t>
  </si>
  <si>
    <t>SCDOT Share</t>
  </si>
  <si>
    <t>Estimated Local Share</t>
  </si>
  <si>
    <t>ADA Capital (85% Federal)</t>
  </si>
  <si>
    <t>Other Capital (80% Federal)</t>
  </si>
  <si>
    <t>Planning &amp; Technical Assistance</t>
  </si>
  <si>
    <t>The estimated total Local Match will be available from the following sources*:</t>
  </si>
  <si>
    <t>Source of Local Share</t>
  </si>
  <si>
    <t xml:space="preserve">  </t>
  </si>
  <si>
    <t>Amount for Local Match</t>
  </si>
  <si>
    <t>Estimated Date of Availability</t>
  </si>
  <si>
    <t>     </t>
  </si>
  <si>
    <t xml:space="preserve">TOTAL             </t>
  </si>
  <si>
    <r>
      <rPr>
        <b/>
        <i/>
        <u/>
        <sz val="10"/>
        <color rgb="FFC00000"/>
        <rFont val="Arial"/>
        <family val="2"/>
      </rPr>
      <t>*Examples of Local Match include:</t>
    </r>
    <r>
      <rPr>
        <i/>
        <sz val="10"/>
        <color rgb="FFC00000"/>
        <rFont val="Arial"/>
        <family val="2"/>
      </rPr>
      <t xml:space="preserve">
1. Other Federal NON-DOT funds if the administering agency makes the funds available for transportation purposes;
2. State or local appropriation;
3. Private donations; and 
4. Net income generated from advertising and concessions.
</t>
    </r>
    <r>
      <rPr>
        <b/>
        <i/>
        <u/>
        <sz val="10"/>
        <color rgb="FFC00000"/>
        <rFont val="Arial"/>
        <family val="2"/>
      </rPr>
      <t>Local Match does NOT include:</t>
    </r>
    <r>
      <rPr>
        <i/>
        <sz val="10"/>
        <color rgb="FFC00000"/>
        <rFont val="Arial"/>
        <family val="2"/>
      </rPr>
      <t xml:space="preserve">
1. Cash from fares;
2. Other FTA federal funds;
3. Volunteer services.
</t>
    </r>
  </si>
  <si>
    <t>IF YOU PROGRAM COMMON COSTS IN YOUR APPLICATION BUDGET YOU MUST                                    COMPLETE THIS SECTION</t>
  </si>
  <si>
    <t>COMMON COST DISTRIBUTION METHODOLOGY:</t>
  </si>
  <si>
    <t>1)</t>
  </si>
  <si>
    <t>Does your agency provide other transportation services or programs other than general public transportation?</t>
  </si>
  <si>
    <t>Yes</t>
  </si>
  <si>
    <t>x</t>
  </si>
  <si>
    <t xml:space="preserve"> No</t>
  </si>
  <si>
    <t>2)</t>
  </si>
  <si>
    <t>Does your agency have a reasonable methodology for distributing common cost?</t>
  </si>
  <si>
    <t xml:space="preserve">3) </t>
  </si>
  <si>
    <t>What year / time period is your program cost allocation methodology based on for this budget?</t>
  </si>
  <si>
    <t>Year-end:</t>
  </si>
  <si>
    <t>4)</t>
  </si>
  <si>
    <t>List all transportation services or programs provided and identify the base (s) for distributing transportation     program costs. For example: passenger miles, passenger trips, service hours, etc.</t>
  </si>
  <si>
    <t>Service / Program Provided</t>
  </si>
  <si>
    <t>Estimated Current Year Bases</t>
  </si>
  <si>
    <t>Expense Category</t>
  </si>
  <si>
    <t xml:space="preserve"> Passenger miles</t>
  </si>
  <si>
    <t>Passenger trips</t>
  </si>
  <si>
    <t>Service hours</t>
  </si>
  <si>
    <t>a</t>
  </si>
  <si>
    <t>SC 5311</t>
  </si>
  <si>
    <t>Ops</t>
  </si>
  <si>
    <t>b</t>
  </si>
  <si>
    <t>Title XIX (Medicare)</t>
  </si>
  <si>
    <t>c</t>
  </si>
  <si>
    <t>Urban 5310</t>
  </si>
  <si>
    <t>d</t>
  </si>
  <si>
    <t>Dial A Ride</t>
  </si>
  <si>
    <t>e</t>
  </si>
  <si>
    <t>Totals Units</t>
  </si>
  <si>
    <t>OPERATING</t>
  </si>
  <si>
    <t>Show the program common cost allocation calculation for this budget.  Show the base for distribution, percent of distribution for this program and the budgeted Operating Transportation Common Cost Expense.</t>
  </si>
  <si>
    <t>Single Bases</t>
  </si>
  <si>
    <t>Program Units</t>
  </si>
  <si>
    <t>Total Units</t>
  </si>
  <si>
    <t>÷</t>
  </si>
  <si>
    <t>=</t>
  </si>
  <si>
    <r>
      <rPr>
        <sz val="10"/>
        <rFont val="Calibri"/>
        <family val="2"/>
      </rPr>
      <t>×</t>
    </r>
    <r>
      <rPr>
        <i/>
        <sz val="10"/>
        <rFont val="Arial"/>
        <family val="2"/>
      </rPr>
      <t xml:space="preserve"> </t>
    </r>
  </si>
  <si>
    <t>Program Base1</t>
  </si>
  <si>
    <t>Total Base 1</t>
  </si>
  <si>
    <t>Program Percentage</t>
  </si>
  <si>
    <t>Budgeted Common Cost</t>
  </si>
  <si>
    <t>Program Base 2</t>
  </si>
  <si>
    <t>Total Base 2</t>
  </si>
  <si>
    <t>Program Base 3</t>
  </si>
  <si>
    <t>Total Base 3</t>
  </si>
  <si>
    <t>Average Dual Bases</t>
  </si>
  <si>
    <t>Amount of Program Base 1</t>
  </si>
  <si>
    <t>Base 1 Percentage</t>
  </si>
  <si>
    <t>Amount of Program Base 2</t>
  </si>
  <si>
    <t>Base 2 Percentage</t>
  </si>
  <si>
    <t>Averaged Percentages</t>
  </si>
  <si>
    <t>*</t>
  </si>
  <si>
    <t>*The yearly budgeted amount of eligible maximum Transportation Common Cost  allowed for Code 509. A  on the Operating Budget.</t>
  </si>
  <si>
    <t>CAPITAL</t>
  </si>
  <si>
    <t>Show the program common cost allocation calculation for this budget.  Show the base for distribution, percent of distribution for this program and the budgeted Capital Transportation Common Cost Expense.</t>
  </si>
  <si>
    <t>*The yearly budgeted amount of eligible maximum Capital Transportation Common Cost  allowed for Code 11.7A.00 on the Capital Budget.</t>
  </si>
  <si>
    <t>IF YOU PROGRAM INDIRECT COSTS ON YOUR APPLICATION BUDGET YOU MUST               COMPLETE THIS SECTION</t>
  </si>
  <si>
    <t>INDIRECT COST RATE</t>
  </si>
  <si>
    <t>Does your agency program for Indirect Costs?</t>
  </si>
  <si>
    <t>Does your agency have a Cost Allocation Plan/Indirect Cost Rate approved by your cognizant agency in compliance with applicable cost principles?  (2CFR Part 200, Subpart E)</t>
  </si>
  <si>
    <t xml:space="preserve">   If NO, YOUR AGENCY CANNOT PROGRAM INDIRECT EXPENSES. </t>
  </si>
  <si>
    <t xml:space="preserve">     If yes:</t>
  </si>
  <si>
    <t>Cognizant Agency:</t>
  </si>
  <si>
    <t xml:space="preserve">Latest Plan Approval Date:    </t>
  </si>
  <si>
    <t>PROVIDE COPY OF THE MOST RECENTLY APPROVED CERTIFICATE OF COST / CERTIFICATE OF INDIRECT COST</t>
  </si>
  <si>
    <t xml:space="preserve">Approved Indirect Cost Rate:    </t>
  </si>
  <si>
    <t>Current Allowable Indirect Cost Rate:</t>
  </si>
  <si>
    <t xml:space="preserve">Your annual time period is based on what current Indirect Cost Rate? :    </t>
  </si>
  <si>
    <r>
      <t xml:space="preserve">Provide written narrative for the approved </t>
    </r>
    <r>
      <rPr>
        <b/>
        <sz val="10"/>
        <color rgb="FF0070C0"/>
        <rFont val="Arial"/>
        <family val="2"/>
      </rPr>
      <t>base of distribution.</t>
    </r>
  </si>
  <si>
    <t>Example:  Salaries or (Salaries + Fringe ) / Modified Total Direct Cost or (Direct Salary + Fringe) etc.</t>
  </si>
  <si>
    <t>Identify the approved base used to calculate the dollar amount of Indirect Costs for this contract budget period:</t>
  </si>
  <si>
    <t>Example:  Modified Total Direct Cost, Direct Salaries, (Direct Salaries + Fringe) etc.</t>
  </si>
  <si>
    <t>5)</t>
  </si>
  <si>
    <t>Indirect Cost Allocation - Administrative Charges</t>
  </si>
  <si>
    <t xml:space="preserve">                                                                                                                                                                                                                                                                                                                                                                                                                                                                                                                                                                                                                                                                                                                                                                                                                                                                                                                                                                                                                                                                                                                                                                                                                                                                                                                                                                                                                                                                                                                                                                                                                                                                                                                                                                                                                                                                                                                                                                                                                                                                                                                                                                                                                                                                                                                                                                                                                                                                                                                                                                                                                                                                                                                                                                                                                                                                                                                                                                                                                                                                                                                                                                                                                                                                                                                                                                                                                                                                                                                                                                                                                                                                                                                                                                                                                                                                                                                                                                                                                                                                                                                                                                                                                                                                                                                                                                                                                                                                                                                                                                                                                                                                                                                                                                                                                                                                                                                                                                                                                                                                                                                                                                                                                                                                                                                                                                                                                                                                                                                                                                                                                                                                                                                                                                                                                                                                         NNNNNNNNNNNNNNNNNNNNNNNNNNNNNNNNNNNNNNNNNNNNNNNNNNNNNNNNNNNNNNNNNNNNNNNNNNNNNNNNNNNNNNNNNNNNNNNNNNNNNNNNNNNNNNNNNNNNNNNNNNNNNNNNNNNNNNNNNNNNNNNNNNNNNNNNN                                                                                                                                                                                                                                                                                                                                                                                                                                                                                                                                                                                                                                                                                                                                                                                                                                                                                                                                                                                                                                                                                                                                                                                                                                                                                                                                                                                                                                                                                                                                                                                                                                                                                                                                                                                                                                                                                                                                                                                                                                                                                                                                                                                                                                                                                                                                                                                                                                                                                                                                                                                                                                                                                                                                                                                                                                                                                                                                                                                                                                                                                                                                                                                                                                                                                                                                                                                                                                                                                                                                                                                                                                                                                                                                                                                                                                                                                                                                                                                                                                                                                                                                                                                                                                                                                        </t>
  </si>
  <si>
    <t>Show mathematical calculation for requested indirect expense using the approved base of distribution.</t>
  </si>
  <si>
    <t>(Show calculation based on item 3 narrative.)</t>
  </si>
  <si>
    <t>Indirect Cost Rate</t>
  </si>
  <si>
    <t>(Show base for item 4 narrative)</t>
  </si>
  <si>
    <r>
      <rPr>
        <i/>
        <sz val="12"/>
        <color rgb="FFC00000"/>
        <rFont val="Arial"/>
        <family val="2"/>
      </rPr>
      <t>*</t>
    </r>
    <r>
      <rPr>
        <i/>
        <sz val="8"/>
        <color rgb="FFC00000"/>
        <rFont val="Arial"/>
        <family val="2"/>
      </rPr>
      <t>Represents the yearly budgeted amount of eligible maximum Indirect Cost  allowed for Code 509.99 A  on the Administrative Budget.</t>
    </r>
  </si>
  <si>
    <t>6)</t>
  </si>
  <si>
    <t>Indirect Cost Allocation - Planning Charges</t>
  </si>
  <si>
    <r>
      <rPr>
        <i/>
        <sz val="12"/>
        <color rgb="FFC00000"/>
        <rFont val="Arial"/>
        <family val="2"/>
      </rPr>
      <t xml:space="preserve">* </t>
    </r>
    <r>
      <rPr>
        <i/>
        <sz val="8"/>
        <color rgb="FFC00000"/>
        <rFont val="Arial"/>
        <family val="2"/>
      </rPr>
      <t>Represents the yearly budgeted amount of eligible maximum Indirect Cost  allowed for Code 41.20.08 Planning Budget.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</si>
</sst>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6" formatCode="&quot;$&quot;#,##0_);[Red]\(&quot;$&quot;#,##0\)"/>
    <numFmt numFmtId="8" formatCode="&quot;$&quot;#,##0.00_);[Red]\(&quot;$&quot;#,##0.00\)"/>
    <numFmt numFmtId="44" formatCode="_(&quot;$&quot;* #,##0.00_);_(&quot;$&quot;* \(#,##0.00\);_(&quot;$&quot;* &quot;-&quot;??_);_(@_)"/>
    <numFmt numFmtId="43" formatCode="_(* #,##0.00_);_(* \(#,##0.00\);_(* &quot;-&quot;??_);_(@_)"/>
    <numFmt numFmtId="164" formatCode="&quot;$&quot;#,##0"/>
    <numFmt numFmtId="165" formatCode="&quot;$&quot;#,##0.00"/>
    <numFmt numFmtId="166" formatCode="_(&quot;$&quot;* #,##0.000_);_(&quot;$&quot;* \(#,##0.000\);_(&quot;$&quot;* &quot;-&quot;??_);_(@_)"/>
    <numFmt numFmtId="167" formatCode="_(* #,##0_);_(* \(#,##0\);_(* &quot;-&quot;??_);_(@_)"/>
    <numFmt numFmtId="168" formatCode="0.0000%"/>
    <numFmt numFmtId="169" formatCode="_(&quot;$&quot;* #,##0_);_(&quot;$&quot;* \(#,##0\);_(&quot;$&quot;* &quot;-&quot;??_);_(@_)"/>
    <numFmt numFmtId="170" formatCode="_(* #,##0.0000_);_(* \(#,##0.0000\);_(* &quot;-&quot;??_);_(@_)"/>
  </numFmts>
  <fonts count="72" x14ac:knownFonts="1">
    <font>
      <sz val="10"/>
      <name val="Arial"/>
    </font>
    <font>
      <sz val="10"/>
      <name val="Arial"/>
      <family val="2"/>
    </font>
    <font>
      <b/>
      <sz val="10"/>
      <name val="Arial"/>
      <family val="2"/>
    </font>
    <font>
      <sz val="8"/>
      <name val="Arial"/>
      <family val="2"/>
    </font>
    <font>
      <b/>
      <sz val="8"/>
      <name val="Arial"/>
      <family val="2"/>
    </font>
    <font>
      <b/>
      <sz val="8"/>
      <name val="Arial"/>
      <family val="2"/>
    </font>
    <font>
      <b/>
      <sz val="12"/>
      <name val="Arial"/>
      <family val="2"/>
    </font>
    <font>
      <b/>
      <sz val="10"/>
      <color rgb="FFFF0000"/>
      <name val="Arial"/>
      <family val="2"/>
    </font>
    <font>
      <sz val="10"/>
      <color rgb="FFFF0000"/>
      <name val="Arial"/>
      <family val="2"/>
    </font>
    <font>
      <b/>
      <sz val="18"/>
      <name val="Arial"/>
      <family val="2"/>
    </font>
    <font>
      <sz val="18"/>
      <name val="Arial"/>
      <family val="2"/>
    </font>
    <font>
      <b/>
      <sz val="8"/>
      <color rgb="FFFF0000"/>
      <name val="Arial"/>
      <family val="2"/>
    </font>
    <font>
      <i/>
      <sz val="9"/>
      <name val="Arial"/>
      <family val="2"/>
    </font>
    <font>
      <i/>
      <sz val="8"/>
      <name val="Arial"/>
      <family val="2"/>
    </font>
    <font>
      <i/>
      <sz val="8"/>
      <color rgb="FFFF0000"/>
      <name val="Arial"/>
      <family val="2"/>
    </font>
    <font>
      <b/>
      <i/>
      <sz val="8"/>
      <name val="Arial"/>
      <family val="2"/>
    </font>
    <font>
      <sz val="8"/>
      <color rgb="FFFF0000"/>
      <name val="Arial"/>
      <family val="2"/>
    </font>
    <font>
      <sz val="8"/>
      <color rgb="FFC00000"/>
      <name val="Arial"/>
      <family val="2"/>
    </font>
    <font>
      <b/>
      <sz val="8"/>
      <color indexed="60"/>
      <name val="Arial"/>
      <family val="2"/>
    </font>
    <font>
      <b/>
      <i/>
      <sz val="8"/>
      <name val="Arial"/>
      <family val="2"/>
    </font>
    <font>
      <sz val="8"/>
      <color rgb="FF0070C0"/>
      <name val="Arial"/>
      <family val="2"/>
    </font>
    <font>
      <i/>
      <sz val="9"/>
      <color rgb="FF0070C0"/>
      <name val="Arial"/>
      <family val="2"/>
    </font>
    <font>
      <sz val="10"/>
      <color rgb="FF0070C0"/>
      <name val="Arial"/>
      <family val="2"/>
    </font>
    <font>
      <sz val="9"/>
      <name val="Arial"/>
      <family val="2"/>
    </font>
    <font>
      <b/>
      <sz val="9"/>
      <name val="Arial"/>
      <family val="2"/>
    </font>
    <font>
      <b/>
      <sz val="9"/>
      <color rgb="FFFF0000"/>
      <name val="Arial"/>
      <family val="2"/>
    </font>
    <font>
      <i/>
      <sz val="10"/>
      <name val="Arial"/>
      <family val="2"/>
    </font>
    <font>
      <b/>
      <i/>
      <sz val="10"/>
      <name val="Arial"/>
      <family val="2"/>
    </font>
    <font>
      <b/>
      <sz val="11"/>
      <name val="Arial"/>
      <family val="2"/>
    </font>
    <font>
      <sz val="11"/>
      <name val="Arial"/>
      <family val="2"/>
    </font>
    <font>
      <i/>
      <sz val="9"/>
      <color rgb="FFFF0000"/>
      <name val="Arial"/>
      <family val="2"/>
    </font>
    <font>
      <sz val="10"/>
      <name val="Arial"/>
      <family val="2"/>
    </font>
    <font>
      <b/>
      <i/>
      <sz val="9"/>
      <color rgb="FF0070C0"/>
      <name val="Arial"/>
      <family val="2"/>
    </font>
    <font>
      <b/>
      <i/>
      <sz val="10"/>
      <color rgb="FF0070C0"/>
      <name val="Arial"/>
      <family val="2"/>
    </font>
    <font>
      <b/>
      <i/>
      <sz val="11"/>
      <name val="Arial"/>
      <family val="2"/>
    </font>
    <font>
      <i/>
      <sz val="11"/>
      <name val="Arial"/>
      <family val="2"/>
    </font>
    <font>
      <sz val="9"/>
      <color rgb="FF0070C0"/>
      <name val="Arial"/>
      <family val="2"/>
    </font>
    <font>
      <sz val="10"/>
      <name val="Times New Roman"/>
      <family val="1"/>
    </font>
    <font>
      <sz val="12"/>
      <name val="Arial"/>
      <family val="2"/>
    </font>
    <font>
      <i/>
      <sz val="8"/>
      <color rgb="FF0070C0"/>
      <name val="Arial"/>
      <family val="2"/>
    </font>
    <font>
      <b/>
      <sz val="10"/>
      <name val="Times New Roman"/>
      <family val="1"/>
    </font>
    <font>
      <b/>
      <sz val="11"/>
      <color rgb="FFC00000"/>
      <name val="Arial"/>
      <family val="2"/>
    </font>
    <font>
      <sz val="13"/>
      <name val="Arial"/>
      <family val="2"/>
    </font>
    <font>
      <sz val="9"/>
      <color rgb="FFC00000"/>
      <name val="Arial"/>
      <family val="2"/>
    </font>
    <font>
      <sz val="9"/>
      <color rgb="FFFF0000"/>
      <name val="Arial"/>
      <family val="2"/>
    </font>
    <font>
      <sz val="9"/>
      <name val="Times New Roman"/>
      <family val="1"/>
    </font>
    <font>
      <b/>
      <sz val="10"/>
      <color rgb="FFC00000"/>
      <name val="Arial"/>
      <family val="2"/>
    </font>
    <font>
      <b/>
      <sz val="12"/>
      <color rgb="FFC00000"/>
      <name val="Arial"/>
      <family val="2"/>
    </font>
    <font>
      <i/>
      <sz val="10"/>
      <color rgb="FFC00000"/>
      <name val="Arial"/>
      <family val="2"/>
    </font>
    <font>
      <i/>
      <sz val="8"/>
      <color rgb="FFC00000"/>
      <name val="Arial"/>
      <family val="2"/>
    </font>
    <font>
      <i/>
      <sz val="10"/>
      <color rgb="FFFF0000"/>
      <name val="Arial"/>
      <family val="2"/>
    </font>
    <font>
      <b/>
      <sz val="16"/>
      <name val="Arial"/>
      <family val="2"/>
    </font>
    <font>
      <b/>
      <sz val="11"/>
      <color indexed="10"/>
      <name val="Arial"/>
      <family val="2"/>
    </font>
    <font>
      <b/>
      <sz val="10"/>
      <color rgb="FF0070C0"/>
      <name val="Arial"/>
      <family val="2"/>
    </font>
    <font>
      <b/>
      <sz val="8"/>
      <color rgb="FF00B050"/>
      <name val="Arial"/>
      <family val="2"/>
    </font>
    <font>
      <b/>
      <sz val="8"/>
      <color rgb="FFC00000"/>
      <name val="Arial"/>
      <family val="2"/>
    </font>
    <font>
      <sz val="8"/>
      <name val="Times New Roman"/>
      <family val="1"/>
    </font>
    <font>
      <b/>
      <sz val="8"/>
      <color theme="0" tint="-0.34998626667073579"/>
      <name val="Arial"/>
      <family val="2"/>
    </font>
    <font>
      <sz val="10"/>
      <color rgb="FFC00000"/>
      <name val="Arial"/>
      <family val="2"/>
    </font>
    <font>
      <b/>
      <sz val="9"/>
      <color rgb="FFC00000"/>
      <name val="Arial"/>
      <family val="2"/>
    </font>
    <font>
      <i/>
      <sz val="9"/>
      <color rgb="FFC00000"/>
      <name val="Arial"/>
      <family val="2"/>
    </font>
    <font>
      <sz val="10"/>
      <color rgb="FF00B050"/>
      <name val="Arial"/>
      <family val="2"/>
    </font>
    <font>
      <sz val="10"/>
      <name val="Calibri"/>
      <family val="2"/>
    </font>
    <font>
      <b/>
      <sz val="10"/>
      <name val="Calibri"/>
      <family val="2"/>
    </font>
    <font>
      <sz val="12"/>
      <color rgb="FFC00000"/>
      <name val="Arial"/>
      <family val="2"/>
    </font>
    <font>
      <i/>
      <sz val="10"/>
      <color rgb="FF0070C0"/>
      <name val="Arial"/>
      <family val="2"/>
    </font>
    <font>
      <b/>
      <sz val="10"/>
      <color rgb="FFFF0000"/>
      <name val="Arial"/>
      <family val="2"/>
    </font>
    <font>
      <sz val="10"/>
      <name val="Arial"/>
      <family val="2"/>
    </font>
    <font>
      <b/>
      <i/>
      <sz val="10"/>
      <color rgb="FFC00000"/>
      <name val="Arial"/>
      <family val="2"/>
    </font>
    <font>
      <b/>
      <i/>
      <sz val="8"/>
      <color rgb="FFFF0000"/>
      <name val="Arial"/>
      <family val="2"/>
    </font>
    <font>
      <b/>
      <i/>
      <u/>
      <sz val="10"/>
      <color rgb="FFC00000"/>
      <name val="Arial"/>
      <family val="2"/>
    </font>
    <font>
      <i/>
      <sz val="12"/>
      <color rgb="FFC00000"/>
      <name val="Arial"/>
      <family val="2"/>
    </font>
  </fonts>
  <fills count="20">
    <fill>
      <patternFill patternType="none"/>
    </fill>
    <fill>
      <patternFill patternType="gray125"/>
    </fill>
    <fill>
      <patternFill patternType="solid">
        <fgColor indexed="43"/>
      </patternFill>
    </fill>
    <fill>
      <patternFill patternType="solid">
        <fgColor theme="6" tint="0.79995117038483843"/>
        <bgColor indexed="65"/>
      </patternFill>
    </fill>
    <fill>
      <patternFill patternType="solid">
        <fgColor rgb="FFDCE6F1"/>
      </patternFill>
    </fill>
    <fill>
      <patternFill patternType="solid">
        <fgColor rgb="FFFFFFCC"/>
      </patternFill>
    </fill>
    <fill>
      <patternFill patternType="solid">
        <fgColor theme="1"/>
      </patternFill>
    </fill>
    <fill>
      <patternFill patternType="solid">
        <fgColor theme="2"/>
      </patternFill>
    </fill>
    <fill>
      <patternFill patternType="solid">
        <fgColor theme="0" tint="-0.14999847407452621"/>
        <bgColor indexed="65"/>
      </patternFill>
    </fill>
    <fill>
      <patternFill patternType="solid">
        <fgColor rgb="FFFFFF99"/>
      </patternFill>
    </fill>
    <fill>
      <patternFill patternType="solid">
        <fgColor rgb="FFDAEEF3"/>
      </patternFill>
    </fill>
    <fill>
      <patternFill patternType="solid">
        <fgColor rgb="FFC0C0C0"/>
      </patternFill>
    </fill>
    <fill>
      <patternFill patternType="solid">
        <fgColor rgb="FFFFFF00"/>
      </patternFill>
    </fill>
    <fill>
      <patternFill patternType="solid">
        <fgColor rgb="FFFFC000"/>
      </patternFill>
    </fill>
    <fill>
      <patternFill patternType="solid">
        <fgColor rgb="FFF3F3F3"/>
      </patternFill>
    </fill>
    <fill>
      <patternFill patternType="solid">
        <fgColor theme="7" tint="0.79995117038483843"/>
        <bgColor indexed="65"/>
      </patternFill>
    </fill>
    <fill>
      <patternFill patternType="solid">
        <fgColor theme="0" tint="-0.249977111117893"/>
        <bgColor indexed="65"/>
      </patternFill>
    </fill>
    <fill>
      <patternFill patternType="solid">
        <fgColor theme="3" tint="0.79995117038483843"/>
        <bgColor indexed="65"/>
      </patternFill>
    </fill>
    <fill>
      <patternFill patternType="solid">
        <fgColor theme="1" tint="0.249977111117893"/>
        <bgColor indexed="65"/>
      </patternFill>
    </fill>
    <fill>
      <patternFill patternType="solid">
        <fgColor theme="5" tint="0.79995117038483843"/>
        <bgColor indexed="65"/>
      </patternFill>
    </fill>
  </fills>
  <borders count="73">
    <border>
      <left/>
      <right/>
      <top/>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bottom style="medium">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medium">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medium">
        <color indexed="64"/>
      </left>
      <right style="medium">
        <color indexed="64"/>
      </right>
      <top/>
      <bottom style="medium">
        <color indexed="64"/>
      </bottom>
      <diagonal/>
    </border>
    <border>
      <left/>
      <right/>
      <top/>
      <bottom style="double">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bottom/>
      <diagonal/>
    </border>
    <border>
      <left/>
      <right/>
      <top style="thin">
        <color indexed="64"/>
      </top>
      <bottom style="medium">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bottom style="double">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double">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31" fillId="0" borderId="0" applyFont="0" applyFill="0" applyBorder="0" applyAlignment="0" applyProtection="0"/>
  </cellStyleXfs>
  <cellXfs count="682">
    <xf numFmtId="0" fontId="0" fillId="0" borderId="0" xfId="0"/>
    <xf numFmtId="0" fontId="2" fillId="0" borderId="0" xfId="0" applyFont="1"/>
    <xf numFmtId="0" fontId="3" fillId="0" borderId="0" xfId="0" applyFont="1"/>
    <xf numFmtId="6" fontId="0" fillId="0" borderId="0" xfId="0" applyNumberFormat="1"/>
    <xf numFmtId="6" fontId="1" fillId="0" borderId="0" xfId="0" applyNumberFormat="1" applyFont="1"/>
    <xf numFmtId="0" fontId="1" fillId="0" borderId="0" xfId="0" applyFont="1"/>
    <xf numFmtId="0" fontId="12" fillId="0" borderId="0" xfId="0" applyFont="1"/>
    <xf numFmtId="0" fontId="1" fillId="5" borderId="13" xfId="0" applyFont="1" applyFill="1" applyBorder="1"/>
    <xf numFmtId="0" fontId="1" fillId="5" borderId="2" xfId="0" applyFont="1" applyFill="1" applyBorder="1"/>
    <xf numFmtId="165" fontId="3" fillId="0" borderId="0" xfId="0" applyNumberFormat="1" applyFont="1"/>
    <xf numFmtId="0" fontId="5" fillId="0" borderId="0" xfId="0" applyFont="1"/>
    <xf numFmtId="0" fontId="3" fillId="5" borderId="11" xfId="0" applyFont="1" applyFill="1" applyBorder="1"/>
    <xf numFmtId="0" fontId="3" fillId="5" borderId="6" xfId="0" applyFont="1" applyFill="1" applyBorder="1"/>
    <xf numFmtId="0" fontId="3" fillId="5" borderId="12" xfId="0" applyFont="1" applyFill="1" applyBorder="1"/>
    <xf numFmtId="0" fontId="11" fillId="0" borderId="0" xfId="0" applyFont="1"/>
    <xf numFmtId="0" fontId="16" fillId="0" borderId="0" xfId="0" applyFont="1" applyAlignment="1">
      <alignment horizontal="left"/>
    </xf>
    <xf numFmtId="0" fontId="14" fillId="0" borderId="0" xfId="0" applyFont="1"/>
    <xf numFmtId="0" fontId="13" fillId="0" borderId="0" xfId="0" applyFont="1"/>
    <xf numFmtId="0" fontId="3" fillId="5" borderId="3" xfId="0" applyFont="1" applyFill="1" applyBorder="1"/>
    <xf numFmtId="0" fontId="17" fillId="0" borderId="0" xfId="0" applyFont="1"/>
    <xf numFmtId="9" fontId="3" fillId="0" borderId="0" xfId="0" applyNumberFormat="1" applyFont="1"/>
    <xf numFmtId="0" fontId="18" fillId="0" borderId="0" xfId="0" applyFont="1" applyAlignment="1">
      <alignment horizontal="left"/>
    </xf>
    <xf numFmtId="0" fontId="18" fillId="0" borderId="0" xfId="0" applyFont="1" applyAlignment="1">
      <alignment horizontal="center"/>
    </xf>
    <xf numFmtId="5" fontId="3" fillId="0" borderId="14" xfId="0" applyNumberFormat="1" applyFont="1" applyBorder="1"/>
    <xf numFmtId="5" fontId="3" fillId="0" borderId="15" xfId="0" applyNumberFormat="1" applyFont="1" applyBorder="1"/>
    <xf numFmtId="6" fontId="16" fillId="5" borderId="18" xfId="0" applyNumberFormat="1" applyFont="1" applyFill="1" applyBorder="1"/>
    <xf numFmtId="6" fontId="16" fillId="5" borderId="19" xfId="0" applyNumberFormat="1" applyFont="1" applyFill="1" applyBorder="1"/>
    <xf numFmtId="5" fontId="3" fillId="6" borderId="19" xfId="0" applyNumberFormat="1" applyFont="1" applyFill="1" applyBorder="1"/>
    <xf numFmtId="49" fontId="15" fillId="0" borderId="0" xfId="0" applyNumberFormat="1" applyFont="1" applyAlignment="1">
      <alignment horizontal="center"/>
    </xf>
    <xf numFmtId="49" fontId="15" fillId="0" borderId="0" xfId="0" applyNumberFormat="1" applyFont="1" applyAlignment="1">
      <alignment horizontal="right"/>
    </xf>
    <xf numFmtId="14" fontId="13" fillId="0" borderId="0" xfId="0" applyNumberFormat="1" applyFont="1"/>
    <xf numFmtId="0" fontId="19" fillId="0" borderId="0" xfId="0" applyFont="1"/>
    <xf numFmtId="49" fontId="20" fillId="0" borderId="0" xfId="0" applyNumberFormat="1" applyFont="1" applyAlignment="1">
      <alignment wrapText="1"/>
    </xf>
    <xf numFmtId="0" fontId="3" fillId="0" borderId="0" xfId="0" applyFont="1" applyAlignment="1">
      <alignment horizontal="left"/>
    </xf>
    <xf numFmtId="0" fontId="23" fillId="0" borderId="0" xfId="0" applyFont="1"/>
    <xf numFmtId="0" fontId="25" fillId="0" borderId="0" xfId="0" applyFont="1"/>
    <xf numFmtId="0" fontId="24" fillId="0" borderId="0" xfId="0" applyFont="1"/>
    <xf numFmtId="9" fontId="24" fillId="0" borderId="0" xfId="0" applyNumberFormat="1" applyFont="1"/>
    <xf numFmtId="0" fontId="4" fillId="0" borderId="0" xfId="0" applyFont="1"/>
    <xf numFmtId="9" fontId="3" fillId="2" borderId="0" xfId="3" applyFont="1" applyFill="1" applyAlignment="1">
      <alignment horizontal="right"/>
    </xf>
    <xf numFmtId="5" fontId="3" fillId="0" borderId="26" xfId="0" applyNumberFormat="1" applyFont="1" applyBorder="1"/>
    <xf numFmtId="5" fontId="3" fillId="3" borderId="26" xfId="0" applyNumberFormat="1" applyFont="1" applyFill="1" applyBorder="1"/>
    <xf numFmtId="0" fontId="7" fillId="0" borderId="0" xfId="0" applyFont="1" applyAlignment="1">
      <alignment horizontal="left"/>
    </xf>
    <xf numFmtId="0" fontId="8" fillId="0" borderId="0" xfId="0" applyFont="1"/>
    <xf numFmtId="0" fontId="0" fillId="0" borderId="0" xfId="0" applyAlignment="1">
      <alignment horizontal="center"/>
    </xf>
    <xf numFmtId="0" fontId="39" fillId="0" borderId="10" xfId="0" applyFont="1" applyBorder="1" applyAlignment="1">
      <alignment horizontal="right" vertical="center"/>
    </xf>
    <xf numFmtId="0" fontId="40" fillId="14" borderId="10" xfId="0" applyFont="1" applyFill="1" applyBorder="1" applyAlignment="1">
      <alignment horizontal="justify" vertical="center" wrapText="1"/>
    </xf>
    <xf numFmtId="0" fontId="40" fillId="9" borderId="10" xfId="0" applyFont="1" applyFill="1" applyBorder="1" applyAlignment="1">
      <alignment vertical="center" wrapText="1"/>
    </xf>
    <xf numFmtId="0" fontId="0" fillId="0" borderId="0" xfId="0" applyAlignment="1">
      <alignment wrapText="1"/>
    </xf>
    <xf numFmtId="0" fontId="0" fillId="0" borderId="0" xfId="0" applyAlignment="1">
      <alignment horizontal="right"/>
    </xf>
    <xf numFmtId="0" fontId="0" fillId="8" borderId="10" xfId="0" applyFill="1" applyBorder="1"/>
    <xf numFmtId="0" fontId="41" fillId="0" borderId="0" xfId="0" applyFont="1" applyAlignment="1">
      <alignment horizontal="center"/>
    </xf>
    <xf numFmtId="0" fontId="48" fillId="0" borderId="0" xfId="0" applyFont="1"/>
    <xf numFmtId="0" fontId="0" fillId="0" borderId="21" xfId="0" applyBorder="1"/>
    <xf numFmtId="0" fontId="48" fillId="0" borderId="0" xfId="0" applyFont="1" applyAlignment="1">
      <alignment vertical="top" wrapText="1"/>
    </xf>
    <xf numFmtId="0" fontId="47" fillId="0" borderId="0" xfId="0" applyFont="1"/>
    <xf numFmtId="0" fontId="29" fillId="0" borderId="0" xfId="0" applyFont="1" applyAlignment="1">
      <alignment wrapText="1"/>
    </xf>
    <xf numFmtId="0" fontId="2" fillId="0" borderId="21" xfId="0" applyFont="1" applyBorder="1" applyAlignment="1">
      <alignment horizontal="left"/>
    </xf>
    <xf numFmtId="0" fontId="0" fillId="0" borderId="21" xfId="0" applyBorder="1" applyAlignment="1">
      <alignment horizontal="center"/>
    </xf>
    <xf numFmtId="0" fontId="29" fillId="0" borderId="0" xfId="0" applyFont="1"/>
    <xf numFmtId="164" fontId="29" fillId="8" borderId="10" xfId="0" applyNumberFormat="1" applyFont="1" applyFill="1" applyBorder="1"/>
    <xf numFmtId="0" fontId="29" fillId="0" borderId="0" xfId="0" applyFont="1" applyAlignment="1">
      <alignment horizontal="right"/>
    </xf>
    <xf numFmtId="0" fontId="29" fillId="0" borderId="21" xfId="0" applyFont="1" applyBorder="1"/>
    <xf numFmtId="0" fontId="28" fillId="0" borderId="0" xfId="0" applyFont="1"/>
    <xf numFmtId="0" fontId="3" fillId="0" borderId="11" xfId="0" applyFont="1" applyBorder="1" applyAlignment="1">
      <alignment horizontal="center" vertical="center" wrapText="1"/>
    </xf>
    <xf numFmtId="0" fontId="1" fillId="0" borderId="0" xfId="0" applyFont="1" applyAlignment="1">
      <alignment horizontal="right"/>
    </xf>
    <xf numFmtId="0" fontId="3" fillId="0" borderId="0" xfId="0" applyFont="1" applyAlignment="1">
      <alignment horizontal="right" vertical="center"/>
    </xf>
    <xf numFmtId="0" fontId="3" fillId="0" borderId="0" xfId="0" applyFont="1" applyAlignment="1">
      <alignment horizontal="right"/>
    </xf>
    <xf numFmtId="0" fontId="52" fillId="0" borderId="0" xfId="0" applyFont="1" applyAlignment="1">
      <alignment horizontal="center"/>
    </xf>
    <xf numFmtId="6" fontId="12" fillId="0" borderId="10" xfId="0" applyNumberFormat="1" applyFont="1" applyBorder="1"/>
    <xf numFmtId="0" fontId="42" fillId="0" borderId="10" xfId="0" applyFont="1" applyBorder="1"/>
    <xf numFmtId="0" fontId="0" fillId="0" borderId="10" xfId="0" applyBorder="1"/>
    <xf numFmtId="0" fontId="38" fillId="0" borderId="10" xfId="0" applyFont="1" applyBorder="1"/>
    <xf numFmtId="0" fontId="2" fillId="0" borderId="10" xfId="0" applyFont="1" applyBorder="1" applyAlignment="1">
      <alignment horizontal="center"/>
    </xf>
    <xf numFmtId="0" fontId="2" fillId="0" borderId="10" xfId="0" applyFont="1" applyBorder="1"/>
    <xf numFmtId="6" fontId="2" fillId="0" borderId="10" xfId="0" applyNumberFormat="1" applyFont="1" applyBorder="1" applyAlignment="1">
      <alignment horizontal="center" wrapText="1"/>
    </xf>
    <xf numFmtId="6" fontId="43" fillId="0" borderId="10" xfId="0" applyNumberFormat="1" applyFont="1" applyBorder="1" applyAlignment="1">
      <alignment horizontal="center" wrapText="1"/>
    </xf>
    <xf numFmtId="0" fontId="43" fillId="0" borderId="10" xfId="0" applyFont="1" applyBorder="1" applyAlignment="1">
      <alignment horizontal="center" wrapText="1"/>
    </xf>
    <xf numFmtId="0" fontId="1" fillId="0" borderId="10" xfId="0" applyFont="1" applyBorder="1" applyAlignment="1">
      <alignment horizontal="center"/>
    </xf>
    <xf numFmtId="6" fontId="23" fillId="0" borderId="10" xfId="0" applyNumberFormat="1" applyFont="1" applyBorder="1"/>
    <xf numFmtId="0" fontId="1" fillId="0" borderId="10" xfId="0" applyFont="1" applyBorder="1" applyAlignment="1">
      <alignment horizontal="left"/>
    </xf>
    <xf numFmtId="0" fontId="21" fillId="0" borderId="10" xfId="0" applyFont="1" applyBorder="1" applyAlignment="1">
      <alignment horizontal="right"/>
    </xf>
    <xf numFmtId="0" fontId="21" fillId="0" borderId="10" xfId="0" applyFont="1" applyBorder="1" applyAlignment="1">
      <alignment horizontal="left"/>
    </xf>
    <xf numFmtId="6" fontId="21" fillId="0" borderId="10" xfId="0" applyNumberFormat="1" applyFont="1" applyBorder="1" applyAlignment="1">
      <alignment horizontal="left"/>
    </xf>
    <xf numFmtId="6" fontId="0" fillId="0" borderId="10" xfId="0" applyNumberFormat="1" applyBorder="1"/>
    <xf numFmtId="0" fontId="22" fillId="0" borderId="10" xfId="0" applyFont="1" applyBorder="1" applyAlignment="1">
      <alignment horizontal="left"/>
    </xf>
    <xf numFmtId="0" fontId="12" fillId="0" borderId="10" xfId="0" applyFont="1" applyBorder="1"/>
    <xf numFmtId="0" fontId="1" fillId="5" borderId="10" xfId="0" applyFont="1" applyFill="1" applyBorder="1"/>
    <xf numFmtId="0" fontId="23" fillId="0" borderId="10" xfId="0" applyFont="1" applyBorder="1"/>
    <xf numFmtId="6" fontId="24" fillId="0" borderId="10" xfId="0" applyNumberFormat="1" applyFont="1" applyBorder="1" applyAlignment="1">
      <alignment horizontal="center" wrapText="1"/>
    </xf>
    <xf numFmtId="0" fontId="1" fillId="0" borderId="10" xfId="0" applyFont="1" applyBorder="1"/>
    <xf numFmtId="0" fontId="36" fillId="0" borderId="10" xfId="0" applyFont="1" applyBorder="1" applyAlignment="1">
      <alignment horizontal="left"/>
    </xf>
    <xf numFmtId="0" fontId="9" fillId="4" borderId="10" xfId="0" applyFont="1" applyFill="1" applyBorder="1"/>
    <xf numFmtId="0" fontId="24" fillId="0" borderId="10" xfId="0" applyFont="1" applyBorder="1" applyAlignment="1">
      <alignment horizontal="center" wrapText="1"/>
    </xf>
    <xf numFmtId="6" fontId="1" fillId="0" borderId="10" xfId="0" applyNumberFormat="1" applyFont="1" applyBorder="1"/>
    <xf numFmtId="0" fontId="8" fillId="0" borderId="10" xfId="0" applyFont="1" applyBorder="1" applyAlignment="1">
      <alignment horizontal="left" wrapText="1"/>
    </xf>
    <xf numFmtId="164" fontId="32" fillId="0" borderId="10" xfId="0" applyNumberFormat="1" applyFont="1" applyBorder="1"/>
    <xf numFmtId="0" fontId="30" fillId="0" borderId="10" xfId="0" applyFont="1" applyBorder="1"/>
    <xf numFmtId="0" fontId="3" fillId="4" borderId="10" xfId="0" applyFont="1" applyFill="1" applyBorder="1"/>
    <xf numFmtId="0" fontId="10" fillId="4" borderId="10" xfId="0" applyFont="1" applyFill="1" applyBorder="1"/>
    <xf numFmtId="6" fontId="2" fillId="0" borderId="10" xfId="0" applyNumberFormat="1" applyFont="1" applyBorder="1"/>
    <xf numFmtId="0" fontId="50" fillId="0" borderId="10" xfId="0" applyFont="1" applyBorder="1"/>
    <xf numFmtId="0" fontId="1" fillId="0" borderId="10" xfId="0" applyFont="1" applyBorder="1" applyAlignment="1">
      <alignment horizontal="center" wrapText="1"/>
    </xf>
    <xf numFmtId="0" fontId="0" fillId="0" borderId="10" xfId="0" applyBorder="1" applyAlignment="1">
      <alignment horizontal="center" wrapText="1"/>
    </xf>
    <xf numFmtId="0" fontId="2" fillId="0" borderId="10" xfId="0" applyFont="1" applyBorder="1" applyAlignment="1">
      <alignment horizontal="left"/>
    </xf>
    <xf numFmtId="6" fontId="27" fillId="0" borderId="10" xfId="0" applyNumberFormat="1" applyFont="1" applyBorder="1"/>
    <xf numFmtId="0" fontId="3" fillId="0" borderId="0" xfId="0" applyFont="1" applyAlignment="1">
      <alignment horizontal="center"/>
    </xf>
    <xf numFmtId="0" fontId="43" fillId="0" borderId="10" xfId="0" applyFont="1" applyBorder="1" applyAlignment="1">
      <alignment wrapText="1"/>
    </xf>
    <xf numFmtId="0" fontId="34" fillId="0" borderId="0" xfId="0" applyFont="1"/>
    <xf numFmtId="0" fontId="35" fillId="0" borderId="0" xfId="0" applyFont="1"/>
    <xf numFmtId="166" fontId="3" fillId="8" borderId="23" xfId="2" applyNumberFormat="1" applyFont="1" applyFill="1" applyBorder="1"/>
    <xf numFmtId="166" fontId="3" fillId="8" borderId="43" xfId="2" applyNumberFormat="1" applyFont="1" applyFill="1" applyBorder="1"/>
    <xf numFmtId="166" fontId="3" fillId="8" borderId="44" xfId="2" applyNumberFormat="1" applyFont="1" applyFill="1" applyBorder="1"/>
    <xf numFmtId="0" fontId="3" fillId="8" borderId="43" xfId="0" applyFont="1" applyFill="1" applyBorder="1"/>
    <xf numFmtId="0" fontId="3" fillId="8" borderId="23" xfId="0" applyFont="1" applyFill="1" applyBorder="1"/>
    <xf numFmtId="0" fontId="3" fillId="8" borderId="44" xfId="0" applyFont="1" applyFill="1" applyBorder="1"/>
    <xf numFmtId="0" fontId="3" fillId="0" borderId="5" xfId="0" applyFont="1" applyBorder="1"/>
    <xf numFmtId="8" fontId="20" fillId="0" borderId="12" xfId="0" applyNumberFormat="1" applyFont="1" applyBorder="1"/>
    <xf numFmtId="0" fontId="20" fillId="8" borderId="25" xfId="0" applyFont="1" applyFill="1" applyBorder="1"/>
    <xf numFmtId="0" fontId="20" fillId="8" borderId="12" xfId="0" applyFont="1" applyFill="1" applyBorder="1"/>
    <xf numFmtId="0" fontId="20" fillId="8" borderId="10" xfId="0" applyFont="1" applyFill="1" applyBorder="1"/>
    <xf numFmtId="9" fontId="39" fillId="8" borderId="10" xfId="0" applyNumberFormat="1" applyFont="1" applyFill="1" applyBorder="1" applyAlignment="1">
      <alignment horizontal="right" vertical="center"/>
    </xf>
    <xf numFmtId="0" fontId="3" fillId="8" borderId="12" xfId="0" applyFont="1" applyFill="1" applyBorder="1"/>
    <xf numFmtId="44" fontId="20" fillId="0" borderId="25" xfId="0" applyNumberFormat="1" applyFont="1" applyBorder="1"/>
    <xf numFmtId="44" fontId="20" fillId="0" borderId="12" xfId="0" applyNumberFormat="1" applyFont="1" applyBorder="1"/>
    <xf numFmtId="44" fontId="20" fillId="0" borderId="10" xfId="0" applyNumberFormat="1" applyFont="1" applyBorder="1"/>
    <xf numFmtId="44" fontId="39" fillId="0" borderId="10" xfId="2" applyFont="1" applyBorder="1" applyAlignment="1">
      <alignment horizontal="right" vertical="center"/>
    </xf>
    <xf numFmtId="8" fontId="20" fillId="0" borderId="27" xfId="0" applyNumberFormat="1" applyFont="1" applyBorder="1"/>
    <xf numFmtId="0" fontId="20" fillId="8" borderId="41" xfId="0" applyFont="1" applyFill="1" applyBorder="1"/>
    <xf numFmtId="0" fontId="20" fillId="8" borderId="27" xfId="0" applyFont="1" applyFill="1" applyBorder="1"/>
    <xf numFmtId="0" fontId="20" fillId="8" borderId="46" xfId="0" applyFont="1" applyFill="1" applyBorder="1"/>
    <xf numFmtId="0" fontId="3" fillId="8" borderId="27" xfId="0" applyFont="1" applyFill="1" applyBorder="1"/>
    <xf numFmtId="44" fontId="20" fillId="0" borderId="41" xfId="0" applyNumberFormat="1" applyFont="1" applyBorder="1"/>
    <xf numFmtId="44" fontId="20" fillId="0" borderId="27" xfId="0" applyNumberFormat="1" applyFont="1" applyBorder="1"/>
    <xf numFmtId="44" fontId="20" fillId="0" borderId="46" xfId="0" applyNumberFormat="1" applyFont="1" applyBorder="1"/>
    <xf numFmtId="164" fontId="22" fillId="0" borderId="10" xfId="0" applyNumberFormat="1" applyFont="1" applyBorder="1"/>
    <xf numFmtId="0" fontId="1" fillId="7" borderId="10" xfId="0" applyFont="1" applyFill="1" applyBorder="1" applyAlignment="1">
      <alignment horizontal="center"/>
    </xf>
    <xf numFmtId="0" fontId="1" fillId="7" borderId="10" xfId="0" applyFont="1" applyFill="1" applyBorder="1"/>
    <xf numFmtId="0" fontId="1" fillId="7" borderId="10" xfId="0" applyFont="1" applyFill="1" applyBorder="1" applyAlignment="1">
      <alignment horizontal="left"/>
    </xf>
    <xf numFmtId="6" fontId="24" fillId="7" borderId="10" xfId="0" applyNumberFormat="1" applyFont="1" applyFill="1" applyBorder="1"/>
    <xf numFmtId="0" fontId="2" fillId="7" borderId="10" xfId="0" applyFont="1" applyFill="1" applyBorder="1" applyAlignment="1">
      <alignment horizontal="center"/>
    </xf>
    <xf numFmtId="0" fontId="2" fillId="7" borderId="10" xfId="0" applyFont="1" applyFill="1" applyBorder="1"/>
    <xf numFmtId="0" fontId="2" fillId="7" borderId="10" xfId="0" applyFont="1" applyFill="1" applyBorder="1" applyAlignment="1">
      <alignment horizontal="left"/>
    </xf>
    <xf numFmtId="0" fontId="2" fillId="7" borderId="0" xfId="0" applyFont="1" applyFill="1"/>
    <xf numFmtId="6" fontId="2" fillId="7" borderId="10" xfId="0" applyNumberFormat="1" applyFont="1" applyFill="1" applyBorder="1"/>
    <xf numFmtId="0" fontId="24" fillId="7" borderId="0" xfId="0" applyFont="1" applyFill="1"/>
    <xf numFmtId="164" fontId="21" fillId="0" borderId="10" xfId="0" applyNumberFormat="1" applyFont="1" applyBorder="1" applyAlignment="1">
      <alignment horizontal="left"/>
    </xf>
    <xf numFmtId="0" fontId="53" fillId="0" borderId="10" xfId="0" applyFont="1" applyBorder="1" applyAlignment="1">
      <alignment horizontal="left" wrapText="1"/>
    </xf>
    <xf numFmtId="0" fontId="3" fillId="0" borderId="0" xfId="0" applyFont="1" applyAlignment="1">
      <alignment wrapText="1"/>
    </xf>
    <xf numFmtId="6" fontId="2" fillId="0" borderId="10" xfId="0" applyNumberFormat="1" applyFont="1" applyBorder="1" applyAlignment="1">
      <alignment horizontal="center"/>
    </xf>
    <xf numFmtId="0" fontId="1" fillId="0" borderId="10" xfId="0" applyFont="1" applyBorder="1" applyAlignment="1">
      <alignment horizontal="right"/>
    </xf>
    <xf numFmtId="6" fontId="23" fillId="18" borderId="10" xfId="0" applyNumberFormat="1" applyFont="1" applyFill="1" applyBorder="1" applyAlignment="1">
      <alignment horizontal="left"/>
    </xf>
    <xf numFmtId="6" fontId="21" fillId="18" borderId="10" xfId="0" applyNumberFormat="1" applyFont="1" applyFill="1" applyBorder="1" applyAlignment="1">
      <alignment horizontal="left"/>
    </xf>
    <xf numFmtId="0" fontId="1" fillId="0" borderId="0" xfId="0" applyFont="1" applyAlignment="1">
      <alignment horizontal="left"/>
    </xf>
    <xf numFmtId="9" fontId="1" fillId="0" borderId="0" xfId="0" applyNumberFormat="1" applyFont="1"/>
    <xf numFmtId="165" fontId="1" fillId="0" borderId="0" xfId="0" applyNumberFormat="1" applyFont="1"/>
    <xf numFmtId="0" fontId="1" fillId="0" borderId="5" xfId="0" applyFont="1" applyBorder="1"/>
    <xf numFmtId="165" fontId="1" fillId="0" borderId="5" xfId="0" applyNumberFormat="1" applyFont="1" applyBorder="1"/>
    <xf numFmtId="9" fontId="1" fillId="0" borderId="5" xfId="0" applyNumberFormat="1" applyFont="1" applyBorder="1"/>
    <xf numFmtId="164" fontId="23" fillId="0" borderId="0" xfId="1" applyNumberFormat="1" applyFont="1" applyFill="1" applyBorder="1" applyAlignment="1">
      <alignment horizontal="right"/>
    </xf>
    <xf numFmtId="6" fontId="23" fillId="0" borderId="5" xfId="1" applyNumberFormat="1" applyFont="1" applyFill="1" applyBorder="1" applyAlignment="1">
      <alignment horizontal="right"/>
    </xf>
    <xf numFmtId="6" fontId="23" fillId="0" borderId="0" xfId="1" applyNumberFormat="1" applyFont="1" applyFill="1" applyBorder="1" applyAlignment="1">
      <alignment horizontal="right"/>
    </xf>
    <xf numFmtId="164" fontId="24" fillId="8" borderId="21" xfId="1" applyNumberFormat="1" applyFont="1" applyFill="1" applyBorder="1" applyAlignment="1">
      <alignment horizontal="right"/>
    </xf>
    <xf numFmtId="164" fontId="23" fillId="0" borderId="0" xfId="2" applyNumberFormat="1" applyFont="1" applyFill="1" applyBorder="1"/>
    <xf numFmtId="164" fontId="24" fillId="7" borderId="21" xfId="2" applyNumberFormat="1" applyFont="1" applyFill="1" applyBorder="1"/>
    <xf numFmtId="164" fontId="24" fillId="8" borderId="21" xfId="1" applyNumberFormat="1" applyFont="1" applyFill="1" applyBorder="1"/>
    <xf numFmtId="0" fontId="25" fillId="5" borderId="5" xfId="0" applyFont="1" applyFill="1" applyBorder="1"/>
    <xf numFmtId="0" fontId="44" fillId="5" borderId="5" xfId="0" applyFont="1" applyFill="1" applyBorder="1"/>
    <xf numFmtId="164" fontId="25" fillId="5" borderId="5" xfId="1" applyNumberFormat="1" applyFont="1" applyFill="1" applyBorder="1" applyAlignment="1">
      <alignment horizontal="right"/>
    </xf>
    <xf numFmtId="44" fontId="39" fillId="0" borderId="46" xfId="0" applyNumberFormat="1" applyFont="1" applyBorder="1"/>
    <xf numFmtId="44" fontId="39" fillId="0" borderId="27" xfId="0" applyNumberFormat="1" applyFont="1" applyBorder="1"/>
    <xf numFmtId="44" fontId="39" fillId="0" borderId="41" xfId="0" applyNumberFormat="1" applyFont="1" applyBorder="1"/>
    <xf numFmtId="0" fontId="39" fillId="8" borderId="27" xfId="0" applyFont="1" applyFill="1" applyBorder="1"/>
    <xf numFmtId="0" fontId="13" fillId="8" borderId="27" xfId="0" applyFont="1" applyFill="1" applyBorder="1"/>
    <xf numFmtId="0" fontId="39" fillId="8" borderId="46" xfId="0" applyFont="1" applyFill="1" applyBorder="1"/>
    <xf numFmtId="0" fontId="39" fillId="8" borderId="41" xfId="0" applyFont="1" applyFill="1" applyBorder="1"/>
    <xf numFmtId="8" fontId="39" fillId="0" borderId="27" xfId="0" applyNumberFormat="1" applyFont="1" applyBorder="1"/>
    <xf numFmtId="0" fontId="13" fillId="0" borderId="5" xfId="0" applyFont="1" applyBorder="1"/>
    <xf numFmtId="0" fontId="13" fillId="8" borderId="44" xfId="0" applyFont="1" applyFill="1" applyBorder="1"/>
    <xf numFmtId="0" fontId="13" fillId="8" borderId="43" xfId="0" applyFont="1" applyFill="1" applyBorder="1"/>
    <xf numFmtId="0" fontId="13" fillId="8" borderId="23" xfId="0" applyFont="1" applyFill="1" applyBorder="1"/>
    <xf numFmtId="0" fontId="3" fillId="0" borderId="2" xfId="0" applyFont="1" applyBorder="1"/>
    <xf numFmtId="6" fontId="17" fillId="0" borderId="0" xfId="0" applyNumberFormat="1" applyFont="1" applyAlignment="1">
      <alignment horizontal="center" wrapText="1"/>
    </xf>
    <xf numFmtId="6" fontId="17" fillId="17" borderId="10" xfId="0" applyNumberFormat="1" applyFont="1" applyFill="1" applyBorder="1" applyAlignment="1">
      <alignment horizontal="center" wrapText="1"/>
    </xf>
    <xf numFmtId="0" fontId="17" fillId="17" borderId="10" xfId="0" applyFont="1" applyFill="1" applyBorder="1" applyAlignment="1">
      <alignment horizontal="center" wrapText="1"/>
    </xf>
    <xf numFmtId="0" fontId="17" fillId="17" borderId="40" xfId="0" applyFont="1" applyFill="1" applyBorder="1" applyAlignment="1">
      <alignment horizontal="center" wrapText="1"/>
    </xf>
    <xf numFmtId="6" fontId="17" fillId="17" borderId="12" xfId="0" applyNumberFormat="1" applyFont="1" applyFill="1" applyBorder="1" applyAlignment="1">
      <alignment horizontal="center" wrapText="1"/>
    </xf>
    <xf numFmtId="0" fontId="3" fillId="0" borderId="32" xfId="0" applyFont="1" applyBorder="1"/>
    <xf numFmtId="0" fontId="3" fillId="0" borderId="34" xfId="0" applyFont="1" applyBorder="1"/>
    <xf numFmtId="0" fontId="3" fillId="0" borderId="41" xfId="0" applyFont="1" applyBorder="1"/>
    <xf numFmtId="0" fontId="3" fillId="11" borderId="42" xfId="0" applyFont="1" applyFill="1" applyBorder="1" applyAlignment="1">
      <alignment horizontal="right" vertical="center"/>
    </xf>
    <xf numFmtId="6" fontId="3" fillId="9" borderId="42" xfId="0" applyNumberFormat="1" applyFont="1" applyFill="1" applyBorder="1" applyAlignment="1">
      <alignment horizontal="right" vertical="center"/>
    </xf>
    <xf numFmtId="6" fontId="3" fillId="8" borderId="42" xfId="0" applyNumberFormat="1" applyFont="1" applyFill="1" applyBorder="1" applyAlignment="1">
      <alignment horizontal="right" vertical="center"/>
    </xf>
    <xf numFmtId="166" fontId="3" fillId="0" borderId="0" xfId="2" applyNumberFormat="1" applyFont="1" applyBorder="1"/>
    <xf numFmtId="166" fontId="3" fillId="8" borderId="27" xfId="2" applyNumberFormat="1" applyFont="1" applyFill="1" applyBorder="1"/>
    <xf numFmtId="0" fontId="3" fillId="11" borderId="45" xfId="0" applyFont="1" applyFill="1" applyBorder="1" applyAlignment="1">
      <alignment horizontal="right" vertical="center"/>
    </xf>
    <xf numFmtId="0" fontId="3" fillId="8" borderId="45" xfId="0" applyFont="1" applyFill="1" applyBorder="1" applyAlignment="1">
      <alignment horizontal="left" vertical="center"/>
    </xf>
    <xf numFmtId="6" fontId="3" fillId="9" borderId="45" xfId="0" applyNumberFormat="1" applyFont="1" applyFill="1" applyBorder="1" applyAlignment="1">
      <alignment horizontal="right" vertical="center"/>
    </xf>
    <xf numFmtId="166" fontId="3" fillId="8" borderId="45" xfId="2" applyNumberFormat="1" applyFont="1" applyFill="1" applyBorder="1" applyAlignment="1">
      <alignment horizontal="right" vertical="center"/>
    </xf>
    <xf numFmtId="166" fontId="3" fillId="0" borderId="5" xfId="2" applyNumberFormat="1" applyFont="1" applyBorder="1"/>
    <xf numFmtId="0" fontId="56" fillId="0" borderId="10" xfId="0" applyFont="1" applyBorder="1"/>
    <xf numFmtId="0" fontId="3" fillId="0" borderId="42" xfId="0" applyFont="1" applyBorder="1"/>
    <xf numFmtId="0" fontId="3" fillId="0" borderId="31" xfId="0" applyFont="1" applyBorder="1"/>
    <xf numFmtId="0" fontId="3" fillId="0" borderId="27" xfId="0" applyFont="1" applyBorder="1"/>
    <xf numFmtId="0" fontId="3" fillId="8" borderId="30" xfId="0" applyFont="1" applyFill="1" applyBorder="1"/>
    <xf numFmtId="0" fontId="3" fillId="8" borderId="1" xfId="0" applyFont="1" applyFill="1" applyBorder="1"/>
    <xf numFmtId="0" fontId="3" fillId="8" borderId="24" xfId="0" applyFont="1" applyFill="1" applyBorder="1"/>
    <xf numFmtId="0" fontId="3" fillId="0" borderId="29" xfId="0" applyFont="1" applyBorder="1"/>
    <xf numFmtId="0" fontId="3" fillId="9" borderId="10" xfId="0" applyFont="1" applyFill="1" applyBorder="1" applyAlignment="1">
      <alignment horizontal="left" vertical="center"/>
    </xf>
    <xf numFmtId="0" fontId="3" fillId="11" borderId="10" xfId="0" applyFont="1" applyFill="1" applyBorder="1" applyAlignment="1">
      <alignment horizontal="right" vertical="center"/>
    </xf>
    <xf numFmtId="6" fontId="3" fillId="9" borderId="10" xfId="0" applyNumberFormat="1" applyFont="1" applyFill="1" applyBorder="1" applyAlignment="1">
      <alignment horizontal="right" vertical="center"/>
    </xf>
    <xf numFmtId="9" fontId="3" fillId="8" borderId="10" xfId="0" applyNumberFormat="1" applyFont="1" applyFill="1" applyBorder="1" applyAlignment="1">
      <alignment horizontal="right" vertical="center"/>
    </xf>
    <xf numFmtId="0" fontId="3" fillId="0" borderId="30" xfId="0" applyFont="1" applyBorder="1"/>
    <xf numFmtId="0" fontId="3" fillId="0" borderId="1" xfId="0" applyFont="1" applyBorder="1"/>
    <xf numFmtId="0" fontId="3" fillId="10" borderId="10" xfId="0" applyFont="1" applyFill="1" applyBorder="1" applyAlignment="1">
      <alignment horizontal="right" vertical="center"/>
    </xf>
    <xf numFmtId="6" fontId="3" fillId="0" borderId="42" xfId="0" applyNumberFormat="1" applyFont="1" applyBorder="1" applyAlignment="1">
      <alignment horizontal="right" vertical="center"/>
    </xf>
    <xf numFmtId="166" fontId="3" fillId="5" borderId="48" xfId="2" applyNumberFormat="1" applyFont="1" applyFill="1" applyBorder="1"/>
    <xf numFmtId="166" fontId="3" fillId="5" borderId="47" xfId="2" applyNumberFormat="1" applyFont="1" applyFill="1" applyBorder="1"/>
    <xf numFmtId="166" fontId="3" fillId="5" borderId="41" xfId="2" applyNumberFormat="1" applyFont="1" applyFill="1" applyBorder="1"/>
    <xf numFmtId="166" fontId="3" fillId="5" borderId="43" xfId="2" applyNumberFormat="1" applyFont="1" applyFill="1" applyBorder="1"/>
    <xf numFmtId="6" fontId="24" fillId="17" borderId="10" xfId="0" applyNumberFormat="1" applyFont="1" applyFill="1" applyBorder="1"/>
    <xf numFmtId="6" fontId="24" fillId="15" borderId="10" xfId="0" applyNumberFormat="1" applyFont="1" applyFill="1" applyBorder="1"/>
    <xf numFmtId="164" fontId="24" fillId="17" borderId="10" xfId="0" applyNumberFormat="1" applyFont="1" applyFill="1" applyBorder="1"/>
    <xf numFmtId="6" fontId="24" fillId="17" borderId="10" xfId="0" applyNumberFormat="1" applyFont="1" applyFill="1" applyBorder="1" applyAlignment="1">
      <alignment horizontal="right"/>
    </xf>
    <xf numFmtId="6" fontId="2" fillId="19" borderId="10" xfId="0" applyNumberFormat="1" applyFont="1" applyFill="1" applyBorder="1"/>
    <xf numFmtId="6" fontId="2" fillId="15" borderId="10" xfId="0" applyNumberFormat="1" applyFont="1" applyFill="1" applyBorder="1"/>
    <xf numFmtId="6" fontId="21" fillId="19" borderId="10" xfId="0" applyNumberFormat="1" applyFont="1" applyFill="1" applyBorder="1" applyAlignment="1">
      <alignment horizontal="left"/>
    </xf>
    <xf numFmtId="0" fontId="58" fillId="0" borderId="0" xfId="0" applyFont="1"/>
    <xf numFmtId="6" fontId="58" fillId="0" borderId="0" xfId="0" applyNumberFormat="1" applyFont="1"/>
    <xf numFmtId="164" fontId="59" fillId="17" borderId="10" xfId="0" applyNumberFormat="1" applyFont="1" applyFill="1" applyBorder="1"/>
    <xf numFmtId="0" fontId="2" fillId="17" borderId="10" xfId="0" applyFont="1" applyFill="1" applyBorder="1" applyAlignment="1">
      <alignment horizontal="left"/>
    </xf>
    <xf numFmtId="6" fontId="2" fillId="17" borderId="10" xfId="0" applyNumberFormat="1" applyFont="1" applyFill="1" applyBorder="1" applyAlignment="1">
      <alignment horizontal="right"/>
    </xf>
    <xf numFmtId="164" fontId="60" fillId="17" borderId="10" xfId="0" applyNumberFormat="1" applyFont="1" applyFill="1" applyBorder="1" applyAlignment="1">
      <alignment horizontal="left"/>
    </xf>
    <xf numFmtId="6" fontId="21" fillId="15" borderId="10" xfId="0" applyNumberFormat="1" applyFont="1" applyFill="1" applyBorder="1" applyAlignment="1">
      <alignment horizontal="left"/>
    </xf>
    <xf numFmtId="164" fontId="46" fillId="17" borderId="10" xfId="0" applyNumberFormat="1" applyFont="1" applyFill="1" applyBorder="1"/>
    <xf numFmtId="6" fontId="2" fillId="17" borderId="10" xfId="0" applyNumberFormat="1" applyFont="1" applyFill="1" applyBorder="1"/>
    <xf numFmtId="0" fontId="61" fillId="0" borderId="0" xfId="0" applyFont="1"/>
    <xf numFmtId="164" fontId="0" fillId="17" borderId="10" xfId="0" applyNumberFormat="1" applyFill="1" applyBorder="1"/>
    <xf numFmtId="164" fontId="0" fillId="17" borderId="3" xfId="0" applyNumberFormat="1" applyFill="1" applyBorder="1"/>
    <xf numFmtId="0" fontId="33" fillId="7" borderId="10" xfId="0" applyFont="1" applyFill="1" applyBorder="1" applyAlignment="1">
      <alignment horizontal="left"/>
    </xf>
    <xf numFmtId="0" fontId="2" fillId="7" borderId="11" xfId="0" applyFont="1" applyFill="1" applyBorder="1" applyAlignment="1">
      <alignment horizontal="center"/>
    </xf>
    <xf numFmtId="0" fontId="2" fillId="0" borderId="10" xfId="0" applyFont="1" applyBorder="1" applyAlignment="1">
      <alignment horizontal="center" wrapText="1"/>
    </xf>
    <xf numFmtId="0" fontId="1" fillId="5" borderId="11" xfId="0" applyFont="1" applyFill="1" applyBorder="1"/>
    <xf numFmtId="0" fontId="33" fillId="7" borderId="11" xfId="0" applyFont="1" applyFill="1" applyBorder="1"/>
    <xf numFmtId="0" fontId="2" fillId="7" borderId="11" xfId="0" applyFont="1" applyFill="1" applyBorder="1"/>
    <xf numFmtId="6" fontId="24" fillId="0" borderId="10" xfId="0" applyNumberFormat="1" applyFont="1" applyBorder="1"/>
    <xf numFmtId="0" fontId="36" fillId="0" borderId="10" xfId="0" applyFont="1" applyBorder="1" applyAlignment="1">
      <alignment horizontal="right"/>
    </xf>
    <xf numFmtId="0" fontId="22" fillId="0" borderId="10" xfId="0" applyFont="1" applyBorder="1"/>
    <xf numFmtId="0" fontId="53" fillId="7" borderId="10" xfId="0" applyFont="1" applyFill="1" applyBorder="1" applyAlignment="1">
      <alignment horizontal="left"/>
    </xf>
    <xf numFmtId="164" fontId="36" fillId="0" borderId="10" xfId="0" applyNumberFormat="1" applyFont="1" applyBorder="1"/>
    <xf numFmtId="0" fontId="2" fillId="0" borderId="10" xfId="0" applyFont="1" applyBorder="1" applyAlignment="1">
      <alignment wrapText="1"/>
    </xf>
    <xf numFmtId="0" fontId="2" fillId="17" borderId="11" xfId="0" applyFont="1" applyFill="1" applyBorder="1"/>
    <xf numFmtId="0" fontId="2" fillId="17" borderId="6" xfId="0" applyFont="1" applyFill="1" applyBorder="1"/>
    <xf numFmtId="0" fontId="2" fillId="17" borderId="12" xfId="0" applyFont="1" applyFill="1" applyBorder="1"/>
    <xf numFmtId="0" fontId="1" fillId="8" borderId="10" xfId="0" applyFont="1" applyFill="1" applyBorder="1" applyAlignment="1">
      <alignment horizontal="center"/>
    </xf>
    <xf numFmtId="0" fontId="1" fillId="0" borderId="0" xfId="0" applyFont="1" applyAlignment="1">
      <alignment horizontal="center" vertical="top"/>
    </xf>
    <xf numFmtId="0" fontId="1" fillId="8" borderId="33" xfId="0" applyFont="1" applyFill="1" applyBorder="1"/>
    <xf numFmtId="0" fontId="0" fillId="8" borderId="2" xfId="0" applyFill="1" applyBorder="1"/>
    <xf numFmtId="0" fontId="2" fillId="8" borderId="2" xfId="0" applyFont="1" applyFill="1" applyBorder="1" applyAlignment="1">
      <alignment horizontal="center"/>
    </xf>
    <xf numFmtId="0" fontId="0" fillId="8" borderId="34" xfId="0" applyFill="1" applyBorder="1"/>
    <xf numFmtId="0" fontId="1" fillId="8" borderId="29" xfId="0" applyFont="1" applyFill="1" applyBorder="1"/>
    <xf numFmtId="0" fontId="1" fillId="8" borderId="59" xfId="0" applyFont="1" applyFill="1" applyBorder="1" applyAlignment="1">
      <alignment horizontal="center"/>
    </xf>
    <xf numFmtId="0" fontId="1" fillId="8" borderId="42" xfId="0" applyFont="1" applyFill="1" applyBorder="1" applyAlignment="1">
      <alignment horizontal="center"/>
    </xf>
    <xf numFmtId="0" fontId="1" fillId="8" borderId="29" xfId="0" applyFont="1" applyFill="1" applyBorder="1" applyAlignment="1">
      <alignment horizontal="center"/>
    </xf>
    <xf numFmtId="0" fontId="0" fillId="8" borderId="59" xfId="0" applyFill="1" applyBorder="1"/>
    <xf numFmtId="0" fontId="0" fillId="8" borderId="31" xfId="0" applyFill="1" applyBorder="1"/>
    <xf numFmtId="0" fontId="0" fillId="8" borderId="61" xfId="0" applyFill="1" applyBorder="1"/>
    <xf numFmtId="0" fontId="0" fillId="8" borderId="62" xfId="0" applyFill="1" applyBorder="1"/>
    <xf numFmtId="0" fontId="0" fillId="8" borderId="12" xfId="0" applyFill="1" applyBorder="1"/>
    <xf numFmtId="0" fontId="0" fillId="8" borderId="40" xfId="0" applyFill="1" applyBorder="1"/>
    <xf numFmtId="0" fontId="0" fillId="8" borderId="65" xfId="0" applyFill="1" applyBorder="1"/>
    <xf numFmtId="0" fontId="0" fillId="8" borderId="49" xfId="0" applyFill="1" applyBorder="1"/>
    <xf numFmtId="0" fontId="0" fillId="8" borderId="66" xfId="0" applyFill="1" applyBorder="1"/>
    <xf numFmtId="0" fontId="0" fillId="8" borderId="43" xfId="0" applyFill="1" applyBorder="1"/>
    <xf numFmtId="0" fontId="0" fillId="8" borderId="0" xfId="0" applyFill="1"/>
    <xf numFmtId="0" fontId="0" fillId="8" borderId="67" xfId="0" applyFill="1" applyBorder="1"/>
    <xf numFmtId="0" fontId="0" fillId="8" borderId="68" xfId="0" applyFill="1" applyBorder="1"/>
    <xf numFmtId="0" fontId="0" fillId="8" borderId="27" xfId="0" applyFill="1" applyBorder="1"/>
    <xf numFmtId="0" fontId="1" fillId="8" borderId="30" xfId="0" applyFont="1" applyFill="1" applyBorder="1"/>
    <xf numFmtId="0" fontId="0" fillId="8" borderId="1" xfId="0" applyFill="1" applyBorder="1"/>
    <xf numFmtId="0" fontId="2" fillId="8" borderId="1" xfId="0" applyFont="1" applyFill="1" applyBorder="1" applyAlignment="1">
      <alignment horizontal="center"/>
    </xf>
    <xf numFmtId="0" fontId="2" fillId="0" borderId="0" xfId="0" applyFont="1" applyAlignment="1">
      <alignment wrapText="1"/>
    </xf>
    <xf numFmtId="0" fontId="27" fillId="0" borderId="0" xfId="0" applyFont="1"/>
    <xf numFmtId="0" fontId="48" fillId="0" borderId="52" xfId="0" applyFont="1" applyBorder="1"/>
    <xf numFmtId="167" fontId="48" fillId="0" borderId="52" xfId="1" applyNumberFormat="1" applyFont="1" applyFill="1" applyBorder="1" applyAlignment="1"/>
    <xf numFmtId="0" fontId="0" fillId="0" borderId="52" xfId="0" applyBorder="1"/>
    <xf numFmtId="0" fontId="48" fillId="0" borderId="52" xfId="0" applyFont="1" applyBorder="1" applyAlignment="1">
      <alignment horizontal="center"/>
    </xf>
    <xf numFmtId="0" fontId="0" fillId="0" borderId="53" xfId="0" applyBorder="1"/>
    <xf numFmtId="0" fontId="62" fillId="0" borderId="0" xfId="0" applyFont="1" applyAlignment="1">
      <alignment horizontal="center"/>
    </xf>
    <xf numFmtId="167" fontId="48" fillId="8" borderId="1" xfId="1" applyNumberFormat="1" applyFont="1" applyFill="1" applyBorder="1" applyAlignment="1"/>
    <xf numFmtId="168" fontId="26" fillId="0" borderId="0" xfId="0" applyNumberFormat="1" applyFont="1"/>
    <xf numFmtId="0" fontId="26" fillId="0" borderId="0" xfId="0" applyFont="1" applyAlignment="1">
      <alignment horizontal="center"/>
    </xf>
    <xf numFmtId="167" fontId="48" fillId="8" borderId="0" xfId="1" applyNumberFormat="1" applyFont="1" applyFill="1" applyBorder="1" applyAlignment="1"/>
    <xf numFmtId="169" fontId="26" fillId="0" borderId="41" xfId="2" applyNumberFormat="1" applyFont="1" applyBorder="1" applyAlignment="1"/>
    <xf numFmtId="0" fontId="49" fillId="0" borderId="4" xfId="0" applyFont="1" applyBorder="1"/>
    <xf numFmtId="0" fontId="49" fillId="0" borderId="0" xfId="0" applyFont="1"/>
    <xf numFmtId="0" fontId="49" fillId="0" borderId="2" xfId="0" applyFont="1" applyBorder="1"/>
    <xf numFmtId="0" fontId="49" fillId="0" borderId="2" xfId="0" applyFont="1" applyBorder="1" applyAlignment="1">
      <alignment vertical="center"/>
    </xf>
    <xf numFmtId="0" fontId="0" fillId="0" borderId="41" xfId="0" applyBorder="1"/>
    <xf numFmtId="169" fontId="26" fillId="0" borderId="24" xfId="2" applyNumberFormat="1" applyFont="1" applyBorder="1" applyAlignment="1"/>
    <xf numFmtId="0" fontId="0" fillId="0" borderId="69" xfId="0" applyBorder="1"/>
    <xf numFmtId="0" fontId="0" fillId="0" borderId="5" xfId="0" applyBorder="1"/>
    <xf numFmtId="0" fontId="49" fillId="0" borderId="5" xfId="0" applyFont="1" applyBorder="1" applyAlignment="1">
      <alignment horizontal="center" vertical="center" wrapText="1"/>
    </xf>
    <xf numFmtId="0" fontId="49" fillId="0" borderId="5" xfId="0" applyFont="1" applyBorder="1" applyAlignment="1">
      <alignment vertical="center" wrapText="1"/>
    </xf>
    <xf numFmtId="169" fontId="1" fillId="0" borderId="23" xfId="0" applyNumberFormat="1" applyFont="1" applyBorder="1"/>
    <xf numFmtId="167" fontId="48" fillId="0" borderId="51" xfId="1" applyNumberFormat="1" applyFont="1" applyFill="1" applyBorder="1" applyAlignment="1"/>
    <xf numFmtId="167" fontId="48" fillId="0" borderId="0" xfId="1" applyNumberFormat="1" applyFont="1" applyFill="1" applyBorder="1" applyAlignment="1"/>
    <xf numFmtId="0" fontId="49" fillId="0" borderId="0" xfId="0" applyFont="1" applyAlignment="1">
      <alignment vertical="center"/>
    </xf>
    <xf numFmtId="168" fontId="26" fillId="0" borderId="0" xfId="3" applyNumberFormat="1" applyFont="1" applyFill="1" applyBorder="1" applyAlignment="1">
      <alignment horizontal="center"/>
    </xf>
    <xf numFmtId="169" fontId="26" fillId="8" borderId="0" xfId="2" applyNumberFormat="1" applyFont="1" applyFill="1" applyBorder="1" applyAlignment="1"/>
    <xf numFmtId="44" fontId="26" fillId="0" borderId="24" xfId="2" applyFont="1" applyBorder="1" applyAlignment="1">
      <alignment vertical="center"/>
    </xf>
    <xf numFmtId="0" fontId="0" fillId="0" borderId="4" xfId="0" applyBorder="1"/>
    <xf numFmtId="0" fontId="49" fillId="0" borderId="5" xfId="0" applyFont="1" applyBorder="1"/>
    <xf numFmtId="0" fontId="49" fillId="0" borderId="5" xfId="0" applyFont="1" applyBorder="1" applyAlignment="1">
      <alignment vertical="center"/>
    </xf>
    <xf numFmtId="44" fontId="2" fillId="0" borderId="70" xfId="0" applyNumberFormat="1" applyFont="1" applyBorder="1"/>
    <xf numFmtId="170" fontId="26" fillId="0" borderId="0" xfId="1" applyNumberFormat="1" applyFont="1" applyFill="1" applyBorder="1" applyAlignment="1">
      <alignment horizontal="center"/>
    </xf>
    <xf numFmtId="0" fontId="0" fillId="0" borderId="0" xfId="0" applyAlignment="1">
      <alignment horizontal="left" vertical="center"/>
    </xf>
    <xf numFmtId="0" fontId="48" fillId="8" borderId="2" xfId="0" applyFont="1" applyFill="1" applyBorder="1"/>
    <xf numFmtId="0" fontId="27" fillId="8" borderId="2" xfId="0" applyFont="1" applyFill="1" applyBorder="1"/>
    <xf numFmtId="0" fontId="27" fillId="8" borderId="34" xfId="0" applyFont="1" applyFill="1" applyBorder="1"/>
    <xf numFmtId="0" fontId="62" fillId="8" borderId="0" xfId="0" applyFont="1" applyFill="1" applyAlignment="1">
      <alignment horizontal="center"/>
    </xf>
    <xf numFmtId="10" fontId="26" fillId="8" borderId="0" xfId="3" applyNumberFormat="1" applyFont="1" applyFill="1" applyBorder="1"/>
    <xf numFmtId="0" fontId="63" fillId="8" borderId="0" xfId="0" applyFont="1" applyFill="1" applyAlignment="1">
      <alignment horizontal="left"/>
    </xf>
    <xf numFmtId="0" fontId="2" fillId="8" borderId="27" xfId="0" applyFont="1" applyFill="1" applyBorder="1"/>
    <xf numFmtId="0" fontId="48" fillId="8" borderId="0" xfId="0" applyFont="1" applyFill="1"/>
    <xf numFmtId="0" fontId="2" fillId="8" borderId="0" xfId="0" applyFont="1" applyFill="1"/>
    <xf numFmtId="0" fontId="26" fillId="8" borderId="0" xfId="0" applyFont="1" applyFill="1" applyAlignment="1">
      <alignment horizontal="center"/>
    </xf>
    <xf numFmtId="0" fontId="64" fillId="8" borderId="27" xfId="0" applyFont="1" applyFill="1" applyBorder="1"/>
    <xf numFmtId="0" fontId="49" fillId="8" borderId="2" xfId="0" applyFont="1" applyFill="1" applyBorder="1" applyAlignment="1">
      <alignment vertical="center"/>
    </xf>
    <xf numFmtId="0" fontId="49" fillId="8" borderId="0" xfId="0" applyFont="1" applyFill="1" applyAlignment="1">
      <alignment vertical="center" wrapText="1"/>
    </xf>
    <xf numFmtId="0" fontId="49" fillId="8" borderId="27" xfId="0" applyFont="1" applyFill="1" applyBorder="1" applyAlignment="1">
      <alignment vertical="center" wrapText="1"/>
    </xf>
    <xf numFmtId="0" fontId="49" fillId="0" borderId="0" xfId="0" applyFont="1" applyAlignment="1">
      <alignment vertical="center" wrapText="1"/>
    </xf>
    <xf numFmtId="0" fontId="0" fillId="8" borderId="30" xfId="0" applyFill="1" applyBorder="1"/>
    <xf numFmtId="0" fontId="49" fillId="8" borderId="1" xfId="0" applyFont="1" applyFill="1" applyBorder="1" applyAlignment="1">
      <alignment horizontal="center" vertical="center" wrapText="1"/>
    </xf>
    <xf numFmtId="0" fontId="49" fillId="8" borderId="1" xfId="0" applyFont="1" applyFill="1" applyBorder="1" applyAlignment="1">
      <alignment vertical="center" wrapText="1"/>
    </xf>
    <xf numFmtId="0" fontId="49" fillId="8" borderId="31" xfId="0" applyFont="1" applyFill="1" applyBorder="1" applyAlignment="1">
      <alignment vertical="center" wrapText="1"/>
    </xf>
    <xf numFmtId="0" fontId="1" fillId="8" borderId="0" xfId="0" applyFont="1" applyFill="1"/>
    <xf numFmtId="0" fontId="1" fillId="8" borderId="0" xfId="0" applyFont="1" applyFill="1" applyAlignment="1">
      <alignment horizontal="center"/>
    </xf>
    <xf numFmtId="0" fontId="7" fillId="0" borderId="0" xfId="0" applyFont="1"/>
    <xf numFmtId="0" fontId="0" fillId="5" borderId="5" xfId="0" applyFill="1" applyBorder="1" applyAlignment="1">
      <alignment horizontal="left"/>
    </xf>
    <xf numFmtId="0" fontId="13" fillId="0" borderId="10" xfId="0" applyFont="1" applyBorder="1" applyAlignment="1">
      <alignment horizontal="right" vertical="center"/>
    </xf>
    <xf numFmtId="44" fontId="13" fillId="0" borderId="10" xfId="2" applyFont="1" applyBorder="1" applyAlignment="1">
      <alignment horizontal="right" vertical="center"/>
    </xf>
    <xf numFmtId="9" fontId="13" fillId="8" borderId="10" xfId="0" applyNumberFormat="1" applyFont="1" applyFill="1" applyBorder="1" applyAlignment="1">
      <alignment horizontal="right" vertical="center"/>
    </xf>
    <xf numFmtId="0" fontId="1" fillId="8" borderId="31" xfId="0" applyFont="1" applyFill="1" applyBorder="1"/>
    <xf numFmtId="167" fontId="26" fillId="0" borderId="41" xfId="2" applyNumberFormat="1" applyFont="1" applyBorder="1" applyAlignment="1"/>
    <xf numFmtId="8" fontId="24" fillId="7" borderId="10" xfId="0" applyNumberFormat="1" applyFont="1" applyFill="1" applyBorder="1"/>
    <xf numFmtId="8" fontId="21" fillId="0" borderId="10" xfId="0" applyNumberFormat="1" applyFont="1" applyBorder="1" applyAlignment="1">
      <alignment horizontal="left"/>
    </xf>
    <xf numFmtId="6" fontId="30" fillId="0" borderId="10" xfId="0" applyNumberFormat="1" applyFont="1" applyBorder="1" applyAlignment="1">
      <alignment horizontal="right"/>
    </xf>
    <xf numFmtId="0" fontId="1" fillId="8" borderId="10" xfId="0" applyFont="1" applyFill="1" applyBorder="1"/>
    <xf numFmtId="10" fontId="1" fillId="8" borderId="0" xfId="3" applyNumberFormat="1" applyFont="1" applyFill="1" applyBorder="1"/>
    <xf numFmtId="0" fontId="1" fillId="5" borderId="5" xfId="0" applyFont="1" applyFill="1" applyBorder="1" applyAlignment="1">
      <alignment horizontal="left"/>
    </xf>
    <xf numFmtId="14" fontId="0" fillId="5" borderId="5" xfId="0" applyNumberFormat="1" applyFill="1" applyBorder="1" applyAlignment="1">
      <alignment horizontal="left"/>
    </xf>
    <xf numFmtId="8" fontId="0" fillId="0" borderId="10" xfId="0" applyNumberFormat="1" applyBorder="1"/>
    <xf numFmtId="10" fontId="0" fillId="0" borderId="0" xfId="0" applyNumberFormat="1"/>
    <xf numFmtId="0" fontId="2" fillId="0" borderId="0" xfId="0" applyFont="1" applyAlignment="1">
      <alignment horizontal="center"/>
    </xf>
    <xf numFmtId="0" fontId="2" fillId="0" borderId="0" xfId="0" applyFont="1" applyAlignment="1">
      <alignment horizontal="left"/>
    </xf>
    <xf numFmtId="0" fontId="28" fillId="0" borderId="0" xfId="0" applyFont="1" applyAlignment="1">
      <alignment horizontal="right"/>
    </xf>
    <xf numFmtId="0" fontId="28" fillId="0" borderId="0" xfId="0" applyFont="1" applyAlignment="1">
      <alignment horizontal="left"/>
    </xf>
    <xf numFmtId="0" fontId="3" fillId="0" borderId="10" xfId="0" applyFont="1" applyBorder="1" applyAlignment="1">
      <alignment horizontal="left" vertical="center"/>
    </xf>
    <xf numFmtId="9" fontId="3" fillId="8" borderId="11" xfId="0" applyNumberFormat="1" applyFont="1" applyFill="1" applyBorder="1" applyAlignment="1">
      <alignment horizontal="right" vertical="center"/>
    </xf>
    <xf numFmtId="9" fontId="3" fillId="8" borderId="6" xfId="0" applyNumberFormat="1" applyFont="1" applyFill="1" applyBorder="1" applyAlignment="1">
      <alignment horizontal="right" vertical="center"/>
    </xf>
    <xf numFmtId="9" fontId="3" fillId="8" borderId="12" xfId="0" applyNumberFormat="1" applyFont="1" applyFill="1" applyBorder="1" applyAlignment="1">
      <alignment horizontal="right" vertical="center"/>
    </xf>
    <xf numFmtId="6" fontId="13" fillId="8" borderId="11" xfId="0" applyNumberFormat="1" applyFont="1" applyFill="1" applyBorder="1" applyAlignment="1">
      <alignment horizontal="right" vertical="center"/>
    </xf>
    <xf numFmtId="6" fontId="13" fillId="8" borderId="12" xfId="0" applyNumberFormat="1" applyFont="1" applyFill="1" applyBorder="1" applyAlignment="1">
      <alignment horizontal="right" vertical="center"/>
    </xf>
    <xf numFmtId="6" fontId="39" fillId="0" borderId="10" xfId="0" applyNumberFormat="1" applyFont="1" applyBorder="1" applyAlignment="1">
      <alignment horizontal="right" vertical="center"/>
    </xf>
    <xf numFmtId="6" fontId="39" fillId="8" borderId="10" xfId="0" applyNumberFormat="1" applyFont="1" applyFill="1" applyBorder="1" applyAlignment="1">
      <alignment horizontal="right" vertical="center"/>
    </xf>
    <xf numFmtId="6" fontId="13" fillId="8" borderId="10" xfId="0" applyNumberFormat="1" applyFont="1" applyFill="1" applyBorder="1" applyAlignment="1">
      <alignment horizontal="right" vertical="center"/>
    </xf>
    <xf numFmtId="6" fontId="13" fillId="0" borderId="10" xfId="0" applyNumberFormat="1" applyFont="1" applyBorder="1" applyAlignment="1">
      <alignment horizontal="right" vertical="center"/>
    </xf>
    <xf numFmtId="0" fontId="28" fillId="0" borderId="0" xfId="0" applyFont="1" applyAlignment="1">
      <alignment horizontal="center"/>
    </xf>
    <xf numFmtId="0" fontId="1" fillId="0" borderId="0" xfId="0" applyFont="1" applyAlignment="1">
      <alignment horizontal="center"/>
    </xf>
    <xf numFmtId="0" fontId="13" fillId="0" borderId="0" xfId="0" applyFont="1" applyAlignment="1">
      <alignment horizontal="left"/>
    </xf>
    <xf numFmtId="0" fontId="24" fillId="0" borderId="0" xfId="0" applyFont="1" applyAlignment="1">
      <alignment horizontal="left"/>
    </xf>
    <xf numFmtId="164" fontId="2" fillId="0" borderId="0" xfId="0" applyNumberFormat="1" applyFont="1" applyAlignment="1">
      <alignment horizontal="right"/>
    </xf>
    <xf numFmtId="0" fontId="2" fillId="0" borderId="0" xfId="0" applyFont="1" applyAlignment="1">
      <alignment horizontal="right"/>
    </xf>
    <xf numFmtId="0" fontId="24" fillId="0" borderId="0" xfId="0" applyFont="1" applyAlignment="1">
      <alignment horizontal="right"/>
    </xf>
    <xf numFmtId="0" fontId="49" fillId="0" borderId="0" xfId="0" applyFont="1" applyAlignment="1">
      <alignment horizontal="center" vertical="center" wrapText="1"/>
    </xf>
    <xf numFmtId="0" fontId="1" fillId="8" borderId="24" xfId="0" applyFont="1" applyFill="1" applyBorder="1" applyAlignment="1">
      <alignment horizontal="center"/>
    </xf>
    <xf numFmtId="0" fontId="48" fillId="8" borderId="0" xfId="0" applyFont="1" applyFill="1" applyAlignment="1">
      <alignment horizontal="center"/>
    </xf>
    <xf numFmtId="9" fontId="4" fillId="0" borderId="0" xfId="0" applyNumberFormat="1" applyFont="1"/>
    <xf numFmtId="0" fontId="4" fillId="0" borderId="10" xfId="0" applyFont="1" applyBorder="1"/>
    <xf numFmtId="0" fontId="2" fillId="0" borderId="10" xfId="0" applyFont="1" applyBorder="1" applyAlignment="1">
      <alignment horizontal="left" wrapText="1"/>
    </xf>
    <xf numFmtId="6" fontId="4" fillId="4" borderId="10" xfId="0" applyNumberFormat="1" applyFont="1" applyFill="1" applyBorder="1" applyAlignment="1">
      <alignment horizontal="center"/>
    </xf>
    <xf numFmtId="0" fontId="4" fillId="0" borderId="1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0" fontId="4" fillId="10" borderId="10" xfId="0" applyFont="1" applyFill="1" applyBorder="1" applyAlignment="1">
      <alignment horizontal="left" vertical="center"/>
    </xf>
    <xf numFmtId="0" fontId="4" fillId="10" borderId="10" xfId="0" applyFont="1" applyFill="1" applyBorder="1" applyAlignment="1">
      <alignment horizontal="center" vertical="center"/>
    </xf>
    <xf numFmtId="0" fontId="4" fillId="10" borderId="11" xfId="0" applyFont="1" applyFill="1" applyBorder="1" applyAlignment="1">
      <alignment horizontal="center" vertical="center" wrapText="1"/>
    </xf>
    <xf numFmtId="0" fontId="4" fillId="10" borderId="12" xfId="0" applyFont="1" applyFill="1" applyBorder="1" applyAlignment="1">
      <alignment horizontal="center" vertical="center" wrapText="1"/>
    </xf>
    <xf numFmtId="0" fontId="4" fillId="10" borderId="10" xfId="0" applyFont="1" applyFill="1" applyBorder="1" applyAlignment="1">
      <alignment horizontal="center" vertical="center" wrapText="1"/>
    </xf>
    <xf numFmtId="0" fontId="4" fillId="10" borderId="0" xfId="0" applyFont="1" applyFill="1" applyAlignment="1">
      <alignment vertical="center" wrapText="1"/>
    </xf>
    <xf numFmtId="0" fontId="4" fillId="0" borderId="10" xfId="0" applyFont="1" applyBorder="1" applyAlignment="1">
      <alignment horizontal="left" vertical="center" wrapText="1"/>
    </xf>
    <xf numFmtId="0" fontId="4" fillId="0" borderId="10" xfId="0" applyFont="1" applyBorder="1" applyAlignment="1">
      <alignment horizontal="right" vertical="center"/>
    </xf>
    <xf numFmtId="0" fontId="4" fillId="0" borderId="10" xfId="0" applyFont="1" applyBorder="1" applyAlignment="1">
      <alignment horizontal="center" vertical="center" wrapText="1"/>
    </xf>
    <xf numFmtId="9" fontId="4" fillId="10" borderId="10" xfId="2" applyNumberFormat="1" applyFont="1" applyFill="1" applyBorder="1" applyAlignment="1">
      <alignment horizontal="left" vertical="center"/>
    </xf>
    <xf numFmtId="44" fontId="4" fillId="10" borderId="10" xfId="2" applyFont="1" applyFill="1" applyBorder="1" applyAlignment="1">
      <alignment horizontal="left" vertical="center"/>
    </xf>
    <xf numFmtId="44" fontId="4" fillId="10" borderId="40" xfId="2" applyFont="1" applyFill="1" applyBorder="1" applyAlignment="1">
      <alignment horizontal="left" vertical="center"/>
    </xf>
    <xf numFmtId="44" fontId="4" fillId="16" borderId="10" xfId="2" applyFont="1" applyFill="1" applyBorder="1" applyAlignment="1">
      <alignment horizontal="left" vertical="center"/>
    </xf>
    <xf numFmtId="44" fontId="4" fillId="10" borderId="12" xfId="2" applyFont="1" applyFill="1" applyBorder="1" applyAlignment="1">
      <alignment horizontal="left" vertical="center"/>
    </xf>
    <xf numFmtId="0" fontId="4" fillId="0" borderId="11" xfId="0" applyFont="1" applyBorder="1" applyAlignment="1">
      <alignment vertical="center"/>
    </xf>
    <xf numFmtId="0" fontId="4" fillId="0" borderId="6" xfId="0" applyFont="1" applyBorder="1" applyAlignment="1">
      <alignment vertical="center"/>
    </xf>
    <xf numFmtId="0" fontId="4" fillId="0" borderId="12" xfId="0" applyFont="1" applyBorder="1" applyAlignment="1">
      <alignment vertical="center"/>
    </xf>
    <xf numFmtId="0" fontId="4" fillId="10" borderId="10" xfId="0" applyFont="1" applyFill="1" applyBorder="1" applyAlignment="1">
      <alignment horizontal="right" vertical="center"/>
    </xf>
    <xf numFmtId="0" fontId="4" fillId="10" borderId="11" xfId="0" applyFont="1" applyFill="1" applyBorder="1" applyAlignment="1">
      <alignment vertical="center"/>
    </xf>
    <xf numFmtId="6" fontId="4" fillId="10" borderId="6" xfId="0" applyNumberFormat="1" applyFont="1" applyFill="1" applyBorder="1" applyAlignment="1">
      <alignment vertical="center"/>
    </xf>
    <xf numFmtId="0" fontId="4" fillId="10" borderId="6" xfId="0" applyFont="1" applyFill="1" applyBorder="1" applyAlignment="1">
      <alignment vertical="center"/>
    </xf>
    <xf numFmtId="0" fontId="4" fillId="10" borderId="12" xfId="0" applyFont="1" applyFill="1" applyBorder="1" applyAlignment="1">
      <alignment vertical="center"/>
    </xf>
    <xf numFmtId="6" fontId="4" fillId="10" borderId="10" xfId="0" applyNumberFormat="1" applyFont="1" applyFill="1" applyBorder="1" applyAlignment="1">
      <alignment horizontal="right" vertical="center"/>
    </xf>
    <xf numFmtId="6" fontId="4" fillId="10" borderId="6" xfId="0" applyNumberFormat="1" applyFont="1" applyFill="1" applyBorder="1" applyAlignment="1">
      <alignment horizontal="right" vertical="center"/>
    </xf>
    <xf numFmtId="6" fontId="4" fillId="0" borderId="6" xfId="0" applyNumberFormat="1" applyFont="1" applyBorder="1" applyAlignment="1">
      <alignment vertical="center"/>
    </xf>
    <xf numFmtId="0" fontId="4" fillId="0" borderId="11" xfId="0" applyFont="1" applyBorder="1" applyAlignment="1">
      <alignment horizontal="left" vertical="center"/>
    </xf>
    <xf numFmtId="0" fontId="4" fillId="0" borderId="6" xfId="0" applyFont="1" applyBorder="1" applyAlignment="1">
      <alignment horizontal="left" vertical="center"/>
    </xf>
    <xf numFmtId="0" fontId="4" fillId="0" borderId="12" xfId="0" applyFont="1" applyBorder="1" applyAlignment="1">
      <alignment horizontal="left" vertical="center"/>
    </xf>
    <xf numFmtId="6" fontId="4" fillId="0" borderId="10" xfId="0" applyNumberFormat="1" applyFont="1" applyBorder="1" applyAlignment="1">
      <alignment horizontal="right" vertical="center"/>
    </xf>
    <xf numFmtId="6" fontId="4" fillId="0" borderId="0" xfId="0" applyNumberFormat="1" applyFont="1" applyAlignment="1">
      <alignment horizontal="right" vertical="center"/>
    </xf>
    <xf numFmtId="0" fontId="4" fillId="0" borderId="10" xfId="0" applyFont="1" applyBorder="1" applyAlignment="1">
      <alignment horizontal="left"/>
    </xf>
    <xf numFmtId="0" fontId="4" fillId="0" borderId="0" xfId="0" applyFont="1" applyAlignment="1">
      <alignment horizontal="left"/>
    </xf>
    <xf numFmtId="0" fontId="4" fillId="0" borderId="0" xfId="0" applyFont="1" applyAlignment="1">
      <alignment horizontal="center"/>
    </xf>
    <xf numFmtId="0" fontId="4" fillId="5" borderId="6" xfId="0" applyFont="1" applyFill="1" applyBorder="1"/>
    <xf numFmtId="0" fontId="4" fillId="5" borderId="12" xfId="0" applyFont="1" applyFill="1" applyBorder="1"/>
    <xf numFmtId="0" fontId="4" fillId="0" borderId="14" xfId="0" applyFont="1" applyBorder="1" applyAlignment="1">
      <alignment horizontal="center"/>
    </xf>
    <xf numFmtId="0" fontId="4" fillId="0" borderId="15" xfId="0" applyFont="1" applyBorder="1" applyAlignment="1">
      <alignment horizontal="center"/>
    </xf>
    <xf numFmtId="0" fontId="4" fillId="0" borderId="16" xfId="0" applyFont="1" applyBorder="1" applyAlignment="1">
      <alignment horizontal="center"/>
    </xf>
    <xf numFmtId="0" fontId="4" fillId="0" borderId="0" xfId="0" applyFont="1" applyAlignment="1">
      <alignment horizontal="right"/>
    </xf>
    <xf numFmtId="0" fontId="4" fillId="0" borderId="17" xfId="0" applyFont="1" applyBorder="1" applyAlignment="1">
      <alignment horizontal="center"/>
    </xf>
    <xf numFmtId="5" fontId="4" fillId="0" borderId="14" xfId="0" applyNumberFormat="1" applyFont="1" applyBorder="1"/>
    <xf numFmtId="5" fontId="4" fillId="7" borderId="26" xfId="0" applyNumberFormat="1" applyFont="1" applyFill="1" applyBorder="1"/>
    <xf numFmtId="5" fontId="4" fillId="3" borderId="26" xfId="0" applyNumberFormat="1" applyFont="1" applyFill="1" applyBorder="1"/>
    <xf numFmtId="0" fontId="4" fillId="3" borderId="0" xfId="0" applyFont="1" applyFill="1" applyAlignment="1">
      <alignment wrapText="1"/>
    </xf>
    <xf numFmtId="5" fontId="4" fillId="6" borderId="18" xfId="0" applyNumberFormat="1" applyFont="1" applyFill="1" applyBorder="1"/>
    <xf numFmtId="5" fontId="4" fillId="6" borderId="20" xfId="0" applyNumberFormat="1" applyFont="1" applyFill="1" applyBorder="1"/>
    <xf numFmtId="5" fontId="4" fillId="8" borderId="20" xfId="0" applyNumberFormat="1" applyFont="1" applyFill="1" applyBorder="1"/>
    <xf numFmtId="0" fontId="4" fillId="8" borderId="0" xfId="0" applyFont="1" applyFill="1" applyAlignment="1">
      <alignment wrapText="1"/>
    </xf>
    <xf numFmtId="0" fontId="15" fillId="0" borderId="0" xfId="0" applyFont="1"/>
    <xf numFmtId="0" fontId="15" fillId="0" borderId="0" xfId="0" applyFont="1" applyAlignment="1">
      <alignment horizontal="right"/>
    </xf>
    <xf numFmtId="164" fontId="4" fillId="0" borderId="0" xfId="0" applyNumberFormat="1" applyFont="1"/>
    <xf numFmtId="165" fontId="4" fillId="0" borderId="0" xfId="0" applyNumberFormat="1" applyFont="1"/>
    <xf numFmtId="0" fontId="2" fillId="0" borderId="0" xfId="0" applyFont="1" applyAlignment="1">
      <alignment horizontal="center" wrapText="1"/>
    </xf>
    <xf numFmtId="0" fontId="2" fillId="0" borderId="0" xfId="0" applyFont="1" applyAlignment="1">
      <alignment horizontal="center"/>
    </xf>
    <xf numFmtId="0" fontId="2" fillId="0" borderId="0" xfId="0" applyFont="1" applyAlignment="1">
      <alignment horizontal="left"/>
    </xf>
    <xf numFmtId="0" fontId="66" fillId="0" borderId="0" xfId="0" applyFont="1" applyAlignment="1">
      <alignment horizontal="left" vertical="center" wrapText="1"/>
    </xf>
    <xf numFmtId="0" fontId="28" fillId="0" borderId="0" xfId="0" applyFont="1" applyAlignment="1">
      <alignment horizontal="right"/>
    </xf>
    <xf numFmtId="0" fontId="26" fillId="5" borderId="11" xfId="0" applyFont="1" applyFill="1" applyBorder="1" applyAlignment="1">
      <alignment horizontal="center"/>
    </xf>
    <xf numFmtId="0" fontId="26" fillId="5" borderId="6" xfId="0" applyFont="1" applyFill="1" applyBorder="1" applyAlignment="1">
      <alignment horizontal="center"/>
    </xf>
    <xf numFmtId="0" fontId="26" fillId="5" borderId="12" xfId="0" applyFont="1" applyFill="1" applyBorder="1" applyAlignment="1">
      <alignment horizontal="center"/>
    </xf>
    <xf numFmtId="0" fontId="51" fillId="13" borderId="0" xfId="0" applyFont="1" applyFill="1" applyAlignment="1">
      <alignment horizontal="center"/>
    </xf>
    <xf numFmtId="0" fontId="1" fillId="0" borderId="38" xfId="0" applyFont="1" applyBorder="1" applyAlignment="1">
      <alignment horizontal="left"/>
    </xf>
    <xf numFmtId="0" fontId="0" fillId="0" borderId="38" xfId="0" applyBorder="1" applyAlignment="1">
      <alignment horizontal="left"/>
    </xf>
    <xf numFmtId="0" fontId="1" fillId="5" borderId="11" xfId="0" applyFont="1" applyFill="1" applyBorder="1" applyAlignment="1">
      <alignment horizontal="center"/>
    </xf>
    <xf numFmtId="0" fontId="1" fillId="5" borderId="6" xfId="0" applyFont="1" applyFill="1" applyBorder="1" applyAlignment="1">
      <alignment horizontal="center"/>
    </xf>
    <xf numFmtId="0" fontId="1" fillId="5" borderId="12" xfId="0" applyFont="1" applyFill="1" applyBorder="1" applyAlignment="1">
      <alignment horizontal="center"/>
    </xf>
    <xf numFmtId="0" fontId="28" fillId="0" borderId="0" xfId="0" applyFont="1" applyAlignment="1">
      <alignment horizontal="left"/>
    </xf>
    <xf numFmtId="0" fontId="2" fillId="7" borderId="11" xfId="0" applyFont="1" applyFill="1" applyBorder="1" applyAlignment="1">
      <alignment horizontal="left"/>
    </xf>
    <xf numFmtId="0" fontId="2" fillId="7" borderId="12" xfId="0" applyFont="1" applyFill="1" applyBorder="1" applyAlignment="1">
      <alignment horizontal="left"/>
    </xf>
    <xf numFmtId="0" fontId="2" fillId="7" borderId="11" xfId="0" applyFont="1" applyFill="1" applyBorder="1" applyAlignment="1">
      <alignment horizontal="left" wrapText="1"/>
    </xf>
    <xf numFmtId="0" fontId="2" fillId="7" borderId="12" xfId="0" applyFont="1" applyFill="1" applyBorder="1" applyAlignment="1">
      <alignment horizontal="left" wrapText="1"/>
    </xf>
    <xf numFmtId="0" fontId="3" fillId="5" borderId="10" xfId="0" applyFont="1" applyFill="1" applyBorder="1" applyAlignment="1">
      <alignment horizontal="left"/>
    </xf>
    <xf numFmtId="0" fontId="9" fillId="4" borderId="11" xfId="0" applyFont="1" applyFill="1" applyBorder="1" applyAlignment="1">
      <alignment horizontal="center"/>
    </xf>
    <xf numFmtId="0" fontId="9" fillId="4" borderId="6" xfId="0" applyFont="1" applyFill="1" applyBorder="1" applyAlignment="1">
      <alignment horizontal="center"/>
    </xf>
    <xf numFmtId="0" fontId="9" fillId="4" borderId="12" xfId="0" applyFont="1" applyFill="1" applyBorder="1" applyAlignment="1">
      <alignment horizontal="center"/>
    </xf>
    <xf numFmtId="0" fontId="44" fillId="5" borderId="10" xfId="0" applyFont="1" applyFill="1" applyBorder="1" applyAlignment="1">
      <alignment horizontal="center"/>
    </xf>
    <xf numFmtId="0" fontId="46" fillId="15" borderId="11" xfId="0" applyFont="1" applyFill="1" applyBorder="1" applyAlignment="1">
      <alignment horizontal="center"/>
    </xf>
    <xf numFmtId="0" fontId="46" fillId="15" borderId="6" xfId="0" applyFont="1" applyFill="1" applyBorder="1" applyAlignment="1">
      <alignment horizontal="center"/>
    </xf>
    <xf numFmtId="0" fontId="46" fillId="15" borderId="12" xfId="0" applyFont="1" applyFill="1" applyBorder="1" applyAlignment="1">
      <alignment horizontal="center"/>
    </xf>
    <xf numFmtId="0" fontId="44" fillId="5" borderId="10" xfId="0" applyFont="1" applyFill="1" applyBorder="1" applyAlignment="1">
      <alignment horizontal="left"/>
    </xf>
    <xf numFmtId="0" fontId="1" fillId="0" borderId="10" xfId="0" applyFont="1" applyBorder="1" applyAlignment="1">
      <alignment horizontal="left" wrapText="1"/>
    </xf>
    <xf numFmtId="0" fontId="2" fillId="0" borderId="10" xfId="0" applyFont="1" applyBorder="1" applyAlignment="1">
      <alignment horizontal="left" wrapText="1"/>
    </xf>
    <xf numFmtId="0" fontId="29" fillId="0" borderId="10" xfId="0" applyFont="1" applyBorder="1" applyAlignment="1">
      <alignment horizontal="left" wrapText="1"/>
    </xf>
    <xf numFmtId="0" fontId="35" fillId="0" borderId="0" xfId="0" applyFont="1" applyAlignment="1">
      <alignment horizontal="left" wrapText="1"/>
    </xf>
    <xf numFmtId="0" fontId="44" fillId="5" borderId="11" xfId="0" applyFont="1" applyFill="1" applyBorder="1" applyAlignment="1">
      <alignment horizontal="center"/>
    </xf>
    <xf numFmtId="0" fontId="44" fillId="5" borderId="6" xfId="0" applyFont="1" applyFill="1" applyBorder="1" applyAlignment="1">
      <alignment horizontal="center"/>
    </xf>
    <xf numFmtId="0" fontId="44" fillId="5" borderId="12" xfId="0" applyFont="1" applyFill="1" applyBorder="1" applyAlignment="1">
      <alignment horizontal="center"/>
    </xf>
    <xf numFmtId="9" fontId="3" fillId="9" borderId="42" xfId="0" applyNumberFormat="1" applyFont="1" applyFill="1" applyBorder="1" applyAlignment="1">
      <alignment horizontal="right" vertical="center"/>
    </xf>
    <xf numFmtId="166" fontId="13" fillId="8" borderId="42" xfId="2" applyNumberFormat="1" applyFont="1" applyFill="1" applyBorder="1" applyAlignment="1">
      <alignment horizontal="right" vertical="center"/>
    </xf>
    <xf numFmtId="0" fontId="3" fillId="9" borderId="46" xfId="0" applyFont="1" applyFill="1" applyBorder="1" applyAlignment="1">
      <alignment horizontal="center" vertical="center"/>
    </xf>
    <xf numFmtId="0" fontId="3" fillId="9" borderId="44" xfId="0" applyFont="1" applyFill="1" applyBorder="1" applyAlignment="1">
      <alignment horizontal="center" vertical="center"/>
    </xf>
    <xf numFmtId="9" fontId="3" fillId="9" borderId="45" xfId="0" applyNumberFormat="1" applyFont="1" applyFill="1" applyBorder="1" applyAlignment="1">
      <alignment horizontal="right" vertical="center"/>
    </xf>
    <xf numFmtId="166" fontId="13" fillId="0" borderId="45" xfId="2" applyNumberFormat="1" applyFont="1" applyBorder="1" applyAlignment="1">
      <alignment horizontal="right" vertical="center"/>
    </xf>
    <xf numFmtId="0" fontId="4" fillId="10" borderId="11" xfId="0" applyFont="1" applyFill="1" applyBorder="1" applyAlignment="1">
      <alignment horizontal="right" vertical="center"/>
    </xf>
    <xf numFmtId="0" fontId="4" fillId="10" borderId="6" xfId="0" applyFont="1" applyFill="1" applyBorder="1" applyAlignment="1">
      <alignment horizontal="right" vertical="center"/>
    </xf>
    <xf numFmtId="0" fontId="4" fillId="10" borderId="12" xfId="0" applyFont="1" applyFill="1" applyBorder="1" applyAlignment="1">
      <alignment horizontal="right" vertical="center"/>
    </xf>
    <xf numFmtId="44" fontId="57" fillId="16" borderId="10" xfId="2" applyFont="1" applyFill="1" applyBorder="1" applyAlignment="1">
      <alignment horizontal="right" vertical="center"/>
    </xf>
    <xf numFmtId="44" fontId="4" fillId="10" borderId="10" xfId="2" applyFont="1" applyFill="1" applyBorder="1" applyAlignment="1">
      <alignment horizontal="right" vertical="center"/>
    </xf>
    <xf numFmtId="9" fontId="3" fillId="8" borderId="11" xfId="0" applyNumberFormat="1" applyFont="1" applyFill="1" applyBorder="1" applyAlignment="1">
      <alignment horizontal="right" vertical="center"/>
    </xf>
    <xf numFmtId="9" fontId="3" fillId="8" borderId="6" xfId="0" applyNumberFormat="1" applyFont="1" applyFill="1" applyBorder="1" applyAlignment="1">
      <alignment horizontal="right" vertical="center"/>
    </xf>
    <xf numFmtId="9" fontId="3" fillId="8" borderId="12" xfId="0" applyNumberFormat="1" applyFont="1" applyFill="1" applyBorder="1" applyAlignment="1">
      <alignment horizontal="right" vertical="center"/>
    </xf>
    <xf numFmtId="0" fontId="55" fillId="13" borderId="29" xfId="0" applyFont="1" applyFill="1" applyBorder="1" applyAlignment="1">
      <alignment horizontal="center" vertical="center" wrapText="1"/>
    </xf>
    <xf numFmtId="0" fontId="55" fillId="13" borderId="0" xfId="0" applyFont="1" applyFill="1" applyAlignment="1">
      <alignment horizontal="center" vertical="center" wrapText="1"/>
    </xf>
    <xf numFmtId="0" fontId="11" fillId="0" borderId="29" xfId="0" applyFont="1" applyBorder="1" applyAlignment="1">
      <alignment horizontal="center" vertical="center" wrapText="1"/>
    </xf>
    <xf numFmtId="0" fontId="11" fillId="0" borderId="0" xfId="0" applyFont="1" applyAlignment="1">
      <alignment horizontal="center" vertical="center" wrapText="1"/>
    </xf>
    <xf numFmtId="0" fontId="4" fillId="10" borderId="11" xfId="0" applyFont="1" applyFill="1" applyBorder="1" applyAlignment="1">
      <alignment horizontal="left" vertical="center"/>
    </xf>
    <xf numFmtId="0" fontId="4" fillId="10" borderId="6" xfId="0" applyFont="1" applyFill="1" applyBorder="1" applyAlignment="1">
      <alignment horizontal="left" vertical="center"/>
    </xf>
    <xf numFmtId="0" fontId="4" fillId="10" borderId="12" xfId="0" applyFont="1" applyFill="1" applyBorder="1" applyAlignment="1">
      <alignment horizontal="left" vertical="center"/>
    </xf>
    <xf numFmtId="0" fontId="2" fillId="8" borderId="29" xfId="0" applyFont="1" applyFill="1" applyBorder="1" applyAlignment="1">
      <alignment horizontal="center" vertical="center" wrapText="1"/>
    </xf>
    <xf numFmtId="0" fontId="2" fillId="8" borderId="0" xfId="0" applyFont="1" applyFill="1" applyAlignment="1">
      <alignment horizontal="center" vertical="center" wrapText="1"/>
    </xf>
    <xf numFmtId="0" fontId="4" fillId="10" borderId="11" xfId="0" applyFont="1" applyFill="1" applyBorder="1" applyAlignment="1">
      <alignment horizontal="center" vertical="center" wrapText="1"/>
    </xf>
    <xf numFmtId="0" fontId="4" fillId="10" borderId="12" xfId="0" applyFont="1" applyFill="1" applyBorder="1" applyAlignment="1">
      <alignment horizontal="center" vertical="center" wrapText="1"/>
    </xf>
    <xf numFmtId="0" fontId="4" fillId="10" borderId="10" xfId="0" applyFont="1" applyFill="1" applyBorder="1" applyAlignment="1">
      <alignment horizontal="center" vertical="center" wrapText="1"/>
    </xf>
    <xf numFmtId="0" fontId="4" fillId="10" borderId="6" xfId="0" applyFont="1" applyFill="1" applyBorder="1" applyAlignment="1">
      <alignment horizontal="center" vertical="center" wrapText="1"/>
    </xf>
    <xf numFmtId="0" fontId="3" fillId="17" borderId="33" xfId="0" applyFont="1" applyFill="1" applyBorder="1" applyAlignment="1">
      <alignment horizontal="center"/>
    </xf>
    <xf numFmtId="0" fontId="3" fillId="17" borderId="2" xfId="0" applyFont="1" applyFill="1" applyBorder="1" applyAlignment="1">
      <alignment horizontal="center"/>
    </xf>
    <xf numFmtId="0" fontId="3" fillId="17" borderId="22" xfId="0" applyFont="1" applyFill="1" applyBorder="1" applyAlignment="1">
      <alignment horizontal="center"/>
    </xf>
    <xf numFmtId="0" fontId="3" fillId="17" borderId="34" xfId="0" applyFont="1" applyFill="1" applyBorder="1" applyAlignment="1">
      <alignment horizontal="center"/>
    </xf>
    <xf numFmtId="6" fontId="13" fillId="8" borderId="11" xfId="0" applyNumberFormat="1" applyFont="1" applyFill="1" applyBorder="1" applyAlignment="1">
      <alignment horizontal="right" vertical="center"/>
    </xf>
    <xf numFmtId="6" fontId="13" fillId="8" borderId="12" xfId="0" applyNumberFormat="1" applyFont="1" applyFill="1" applyBorder="1" applyAlignment="1">
      <alignment horizontal="right" vertical="center"/>
    </xf>
    <xf numFmtId="0" fontId="3" fillId="0" borderId="10" xfId="0" applyFont="1" applyBorder="1" applyAlignment="1">
      <alignment horizontal="left" vertical="center"/>
    </xf>
    <xf numFmtId="0" fontId="4" fillId="0" borderId="10" xfId="0" applyFont="1" applyBorder="1" applyAlignment="1">
      <alignment horizontal="center" vertical="center" wrapText="1"/>
    </xf>
    <xf numFmtId="0" fontId="39" fillId="0" borderId="32" xfId="0" applyFont="1" applyBorder="1" applyAlignment="1">
      <alignment horizontal="center" vertical="center" wrapText="1"/>
    </xf>
    <xf numFmtId="0" fontId="39" fillId="0" borderId="42" xfId="0" applyFont="1" applyBorder="1" applyAlignment="1">
      <alignment horizontal="center" vertical="center" wrapText="1"/>
    </xf>
    <xf numFmtId="0" fontId="3" fillId="9" borderId="48" xfId="0" applyFont="1" applyFill="1" applyBorder="1" applyAlignment="1">
      <alignment horizontal="center" vertical="center"/>
    </xf>
    <xf numFmtId="6" fontId="39" fillId="8" borderId="10" xfId="0" applyNumberFormat="1" applyFont="1" applyFill="1" applyBorder="1" applyAlignment="1">
      <alignment horizontal="right" vertical="center"/>
    </xf>
    <xf numFmtId="9" fontId="39" fillId="0" borderId="10" xfId="0" applyNumberFormat="1" applyFont="1" applyBorder="1" applyAlignment="1">
      <alignment horizontal="right" vertical="center"/>
    </xf>
    <xf numFmtId="0" fontId="39" fillId="0" borderId="32" xfId="0" applyFont="1" applyBorder="1" applyAlignment="1">
      <alignment horizontal="center" vertical="center"/>
    </xf>
    <xf numFmtId="0" fontId="39" fillId="0" borderId="42" xfId="0" applyFont="1" applyBorder="1" applyAlignment="1">
      <alignment horizontal="center" vertical="center"/>
    </xf>
    <xf numFmtId="0" fontId="39" fillId="8" borderId="50" xfId="0" applyFont="1" applyFill="1" applyBorder="1" applyAlignment="1">
      <alignment horizontal="center" vertical="center"/>
    </xf>
    <xf numFmtId="0" fontId="39" fillId="8" borderId="28" xfId="0" applyFont="1" applyFill="1" applyBorder="1" applyAlignment="1">
      <alignment horizontal="center" vertical="center"/>
    </xf>
    <xf numFmtId="0" fontId="39" fillId="8" borderId="49" xfId="0" applyFont="1" applyFill="1" applyBorder="1" applyAlignment="1">
      <alignment horizontal="center" vertical="center"/>
    </xf>
    <xf numFmtId="166" fontId="13" fillId="8" borderId="71" xfId="2" applyNumberFormat="1" applyFont="1" applyFill="1" applyBorder="1" applyAlignment="1">
      <alignment horizontal="right" vertical="center"/>
    </xf>
    <xf numFmtId="166" fontId="13" fillId="8" borderId="72" xfId="2" applyNumberFormat="1" applyFont="1" applyFill="1" applyBorder="1" applyAlignment="1">
      <alignment horizontal="right" vertical="center"/>
    </xf>
    <xf numFmtId="0" fontId="3" fillId="5" borderId="10" xfId="0" applyFont="1" applyFill="1" applyBorder="1" applyAlignment="1">
      <alignment horizontal="left" vertical="center"/>
    </xf>
    <xf numFmtId="0" fontId="4" fillId="10" borderId="10" xfId="0" applyFont="1" applyFill="1" applyBorder="1" applyAlignment="1">
      <alignment horizontal="left" vertical="center"/>
    </xf>
    <xf numFmtId="6" fontId="39" fillId="0" borderId="10" xfId="0" applyNumberFormat="1" applyFont="1" applyBorder="1" applyAlignment="1">
      <alignment horizontal="right" vertical="center"/>
    </xf>
    <xf numFmtId="166" fontId="13" fillId="0" borderId="50" xfId="2" applyNumberFormat="1" applyFont="1" applyBorder="1" applyAlignment="1">
      <alignment horizontal="right" vertical="center"/>
    </xf>
    <xf numFmtId="166" fontId="13" fillId="0" borderId="49" xfId="2" applyNumberFormat="1" applyFont="1" applyBorder="1" applyAlignment="1">
      <alignment horizontal="right" vertical="center"/>
    </xf>
    <xf numFmtId="9" fontId="13" fillId="0" borderId="10" xfId="0" applyNumberFormat="1" applyFont="1" applyBorder="1" applyAlignment="1">
      <alignment horizontal="right" vertical="center"/>
    </xf>
    <xf numFmtId="6" fontId="13" fillId="8" borderId="10" xfId="0" applyNumberFormat="1" applyFont="1" applyFill="1" applyBorder="1" applyAlignment="1">
      <alignment horizontal="right" vertical="center"/>
    </xf>
    <xf numFmtId="6" fontId="13" fillId="0" borderId="10" xfId="0" applyNumberFormat="1" applyFont="1" applyBorder="1" applyAlignment="1">
      <alignment horizontal="right" vertical="center"/>
    </xf>
    <xf numFmtId="0" fontId="13" fillId="0" borderId="32" xfId="0" applyFont="1" applyBorder="1" applyAlignment="1">
      <alignment horizontal="center" vertical="center" wrapText="1"/>
    </xf>
    <xf numFmtId="0" fontId="13" fillId="0" borderId="42" xfId="0" applyFont="1" applyBorder="1" applyAlignment="1">
      <alignment horizontal="center" vertical="center" wrapText="1"/>
    </xf>
    <xf numFmtId="0" fontId="3" fillId="0" borderId="11" xfId="0" applyFont="1" applyBorder="1" applyAlignment="1">
      <alignment horizontal="left" vertical="center" wrapText="1"/>
    </xf>
    <xf numFmtId="0" fontId="3" fillId="0" borderId="6" xfId="0" applyFont="1" applyBorder="1" applyAlignment="1">
      <alignment horizontal="left" vertical="center" wrapText="1"/>
    </xf>
    <xf numFmtId="0" fontId="3" fillId="0" borderId="12" xfId="0" applyFont="1" applyBorder="1" applyAlignment="1">
      <alignment horizontal="left" vertical="center" wrapText="1"/>
    </xf>
    <xf numFmtId="0" fontId="6" fillId="15" borderId="0" xfId="0" applyFont="1" applyFill="1" applyAlignment="1">
      <alignment horizontal="center"/>
    </xf>
    <xf numFmtId="0" fontId="28" fillId="0" borderId="0" xfId="0" applyFont="1" applyAlignment="1">
      <alignment horizontal="center"/>
    </xf>
    <xf numFmtId="0" fontId="8" fillId="0" borderId="0" xfId="0" applyFont="1" applyAlignment="1">
      <alignment horizontal="center" wrapText="1"/>
    </xf>
    <xf numFmtId="0" fontId="8" fillId="0" borderId="0" xfId="0" applyFont="1" applyAlignment="1">
      <alignment horizontal="center"/>
    </xf>
    <xf numFmtId="0" fontId="1" fillId="0" borderId="0" xfId="0" applyFont="1" applyAlignment="1">
      <alignment horizontal="center"/>
    </xf>
    <xf numFmtId="0" fontId="8" fillId="0" borderId="1" xfId="0" applyFont="1" applyBorder="1" applyAlignment="1">
      <alignment horizontal="center"/>
    </xf>
    <xf numFmtId="164" fontId="45" fillId="14" borderId="10" xfId="0" applyNumberFormat="1" applyFont="1" applyFill="1" applyBorder="1" applyAlignment="1">
      <alignment horizontal="center" vertical="center" wrapText="1"/>
    </xf>
    <xf numFmtId="164" fontId="45" fillId="0" borderId="10" xfId="0" applyNumberFormat="1" applyFont="1" applyBorder="1" applyAlignment="1">
      <alignment horizontal="center" vertical="center" wrapText="1"/>
    </xf>
    <xf numFmtId="0" fontId="40" fillId="8" borderId="11" xfId="0" applyFont="1" applyFill="1" applyBorder="1" applyAlignment="1">
      <alignment horizontal="center" vertical="center" wrapText="1"/>
    </xf>
    <xf numFmtId="0" fontId="40" fillId="8" borderId="6"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37" fillId="14" borderId="10" xfId="0" applyFont="1" applyFill="1" applyBorder="1" applyAlignment="1">
      <alignment horizontal="justify" vertical="center" wrapText="1"/>
    </xf>
    <xf numFmtId="0" fontId="40" fillId="14" borderId="10" xfId="0" applyFont="1" applyFill="1" applyBorder="1" applyAlignment="1">
      <alignment horizontal="center" vertical="center" wrapText="1"/>
    </xf>
    <xf numFmtId="164" fontId="40" fillId="9" borderId="10" xfId="0" applyNumberFormat="1" applyFont="1" applyFill="1" applyBorder="1" applyAlignment="1">
      <alignment horizontal="center" vertical="center" wrapText="1"/>
    </xf>
    <xf numFmtId="0" fontId="2" fillId="0" borderId="11" xfId="0" applyFont="1" applyBorder="1" applyAlignment="1">
      <alignment horizontal="center" vertical="center" wrapText="1"/>
    </xf>
    <xf numFmtId="0" fontId="0" fillId="0" borderId="6" xfId="0" applyBorder="1" applyAlignment="1">
      <alignment horizontal="center" vertical="center" wrapText="1"/>
    </xf>
    <xf numFmtId="0" fontId="0" fillId="0" borderId="12" xfId="0" applyBorder="1" applyAlignment="1">
      <alignment horizontal="center" vertical="center" wrapText="1"/>
    </xf>
    <xf numFmtId="0" fontId="40" fillId="5" borderId="11" xfId="0" applyFont="1" applyFill="1" applyBorder="1" applyAlignment="1">
      <alignment horizontal="center" vertical="center" wrapText="1"/>
    </xf>
    <xf numFmtId="0" fontId="40" fillId="5" borderId="12" xfId="0" applyFont="1" applyFill="1" applyBorder="1" applyAlignment="1">
      <alignment horizontal="center" vertical="center" wrapText="1"/>
    </xf>
    <xf numFmtId="49" fontId="20" fillId="0" borderId="0" xfId="0" applyNumberFormat="1" applyFont="1" applyAlignment="1">
      <alignment horizontal="left"/>
    </xf>
    <xf numFmtId="0" fontId="24" fillId="8" borderId="21" xfId="0" applyFont="1" applyFill="1" applyBorder="1"/>
    <xf numFmtId="0" fontId="13" fillId="0" borderId="0" xfId="0" applyFont="1" applyAlignment="1">
      <alignment horizontal="left"/>
    </xf>
    <xf numFmtId="0" fontId="23" fillId="0" borderId="5" xfId="0" applyFont="1" applyBorder="1"/>
    <xf numFmtId="0" fontId="11" fillId="0" borderId="2" xfId="0" applyFont="1" applyBorder="1" applyAlignment="1">
      <alignment horizontal="center" wrapText="1"/>
    </xf>
    <xf numFmtId="0" fontId="11" fillId="0" borderId="22" xfId="0" applyFont="1" applyBorder="1" applyAlignment="1">
      <alignment horizontal="center" wrapText="1"/>
    </xf>
    <xf numFmtId="0" fontId="4" fillId="8" borderId="7" xfId="0" applyFont="1" applyFill="1" applyBorder="1" applyAlignment="1">
      <alignment horizontal="center" wrapText="1"/>
    </xf>
    <xf numFmtId="0" fontId="4" fillId="8" borderId="8" xfId="0" applyFont="1" applyFill="1" applyBorder="1" applyAlignment="1">
      <alignment horizontal="center" wrapText="1"/>
    </xf>
    <xf numFmtId="0" fontId="4" fillId="8" borderId="9" xfId="0" applyFont="1" applyFill="1" applyBorder="1" applyAlignment="1">
      <alignment horizontal="center" wrapText="1"/>
    </xf>
    <xf numFmtId="0" fontId="23" fillId="0" borderId="0" xfId="0" applyFont="1"/>
    <xf numFmtId="0" fontId="24" fillId="0" borderId="0" xfId="0" applyFont="1" applyAlignment="1">
      <alignment horizontal="center"/>
    </xf>
    <xf numFmtId="0" fontId="24" fillId="0" borderId="27" xfId="0" applyFont="1" applyBorder="1" applyAlignment="1">
      <alignment horizontal="center"/>
    </xf>
    <xf numFmtId="0" fontId="4" fillId="0" borderId="0" xfId="0" applyFont="1" applyAlignment="1">
      <alignment horizontal="center"/>
    </xf>
    <xf numFmtId="0" fontId="24" fillId="0" borderId="4" xfId="0" applyFont="1" applyBorder="1" applyAlignment="1">
      <alignment horizontal="left"/>
    </xf>
    <xf numFmtId="0" fontId="23" fillId="0" borderId="0" xfId="0" applyFont="1" applyAlignment="1">
      <alignment horizontal="left"/>
    </xf>
    <xf numFmtId="0" fontId="24" fillId="0" borderId="7" xfId="0" applyFont="1" applyBorder="1" applyAlignment="1">
      <alignment horizontal="left"/>
    </xf>
    <xf numFmtId="0" fontId="24" fillId="0" borderId="8" xfId="0" applyFont="1" applyBorder="1" applyAlignment="1">
      <alignment horizontal="left"/>
    </xf>
    <xf numFmtId="0" fontId="24" fillId="0" borderId="8" xfId="0" applyFont="1" applyBorder="1"/>
    <xf numFmtId="0" fontId="24" fillId="0" borderId="9" xfId="0" applyFont="1" applyBorder="1"/>
    <xf numFmtId="0" fontId="11" fillId="5" borderId="7" xfId="0" applyFont="1" applyFill="1" applyBorder="1" applyAlignment="1">
      <alignment horizontal="left"/>
    </xf>
    <xf numFmtId="0" fontId="11" fillId="5" borderId="8" xfId="0" applyFont="1" applyFill="1" applyBorder="1" applyAlignment="1">
      <alignment horizontal="left"/>
    </xf>
    <xf numFmtId="0" fontId="11" fillId="5" borderId="9" xfId="0" applyFont="1" applyFill="1" applyBorder="1" applyAlignment="1">
      <alignment horizontal="left"/>
    </xf>
    <xf numFmtId="0" fontId="24" fillId="0" borderId="0" xfId="0" applyFont="1" applyAlignment="1">
      <alignment horizontal="left"/>
    </xf>
    <xf numFmtId="0" fontId="24" fillId="7" borderId="21" xfId="0" applyFont="1" applyFill="1" applyBorder="1" applyAlignment="1">
      <alignment horizontal="left"/>
    </xf>
    <xf numFmtId="0" fontId="23" fillId="7" borderId="21" xfId="0" applyFont="1" applyFill="1" applyBorder="1"/>
    <xf numFmtId="0" fontId="24" fillId="8" borderId="21" xfId="0" applyFont="1" applyFill="1" applyBorder="1" applyAlignment="1">
      <alignment horizontal="left"/>
    </xf>
    <xf numFmtId="0" fontId="54" fillId="7" borderId="6" xfId="0" applyFont="1" applyFill="1" applyBorder="1" applyAlignment="1">
      <alignment horizontal="left" wrapText="1"/>
    </xf>
    <xf numFmtId="0" fontId="4" fillId="7" borderId="6" xfId="0" applyFont="1" applyFill="1" applyBorder="1" applyAlignment="1">
      <alignment horizontal="left" wrapText="1"/>
    </xf>
    <xf numFmtId="0" fontId="4" fillId="7" borderId="25" xfId="0" applyFont="1" applyFill="1" applyBorder="1" applyAlignment="1">
      <alignment horizontal="left" wrapText="1"/>
    </xf>
    <xf numFmtId="164" fontId="2" fillId="17" borderId="11" xfId="0" applyNumberFormat="1" applyFont="1" applyFill="1" applyBorder="1" applyAlignment="1">
      <alignment horizontal="right"/>
    </xf>
    <xf numFmtId="164" fontId="2" fillId="17" borderId="12" xfId="0" applyNumberFormat="1" applyFont="1" applyFill="1" applyBorder="1" applyAlignment="1">
      <alignment horizontal="right"/>
    </xf>
    <xf numFmtId="0" fontId="2" fillId="0" borderId="0" xfId="0" applyFont="1" applyAlignment="1">
      <alignment horizontal="center" wrapText="1"/>
    </xf>
    <xf numFmtId="14" fontId="1" fillId="5" borderId="11" xfId="0" applyNumberFormat="1" applyFont="1" applyFill="1" applyBorder="1" applyAlignment="1">
      <alignment horizontal="right"/>
    </xf>
    <xf numFmtId="14" fontId="0" fillId="5" borderId="12" xfId="0" applyNumberFormat="1" applyFill="1" applyBorder="1" applyAlignment="1">
      <alignment horizontal="right"/>
    </xf>
    <xf numFmtId="14" fontId="0" fillId="5" borderId="11" xfId="0" applyNumberFormat="1" applyFill="1" applyBorder="1" applyAlignment="1">
      <alignment horizontal="right"/>
    </xf>
    <xf numFmtId="14" fontId="0" fillId="5" borderId="35" xfId="0" applyNumberFormat="1" applyFill="1" applyBorder="1" applyAlignment="1">
      <alignment horizontal="right"/>
    </xf>
    <xf numFmtId="14" fontId="0" fillId="5" borderId="37" xfId="0" applyNumberFormat="1" applyFill="1" applyBorder="1" applyAlignment="1">
      <alignment horizontal="right"/>
    </xf>
    <xf numFmtId="164" fontId="2" fillId="0" borderId="0" xfId="0" applyNumberFormat="1" applyFont="1" applyAlignment="1">
      <alignment horizontal="right"/>
    </xf>
    <xf numFmtId="0" fontId="2" fillId="0" borderId="0" xfId="0" applyFont="1" applyAlignment="1">
      <alignment horizontal="right"/>
    </xf>
    <xf numFmtId="164" fontId="0" fillId="0" borderId="21" xfId="0" applyNumberFormat="1" applyBorder="1" applyAlignment="1">
      <alignment horizontal="right"/>
    </xf>
    <xf numFmtId="164" fontId="0" fillId="0" borderId="39" xfId="0" applyNumberFormat="1" applyBorder="1" applyAlignment="1">
      <alignment horizontal="right"/>
    </xf>
    <xf numFmtId="164" fontId="0" fillId="0" borderId="0" xfId="0" applyNumberFormat="1" applyAlignment="1">
      <alignment horizontal="right"/>
    </xf>
    <xf numFmtId="0" fontId="47" fillId="12" borderId="0" xfId="0" applyFont="1" applyFill="1" applyAlignment="1">
      <alignment horizontal="center"/>
    </xf>
    <xf numFmtId="0" fontId="0" fillId="5" borderId="11" xfId="0" applyFill="1" applyBorder="1" applyAlignment="1">
      <alignment horizontal="center"/>
    </xf>
    <xf numFmtId="0" fontId="0" fillId="5" borderId="6" xfId="0" applyFill="1" applyBorder="1" applyAlignment="1">
      <alignment horizontal="center"/>
    </xf>
    <xf numFmtId="0" fontId="0" fillId="5" borderId="12" xfId="0" applyFill="1" applyBorder="1" applyAlignment="1">
      <alignment horizontal="center"/>
    </xf>
    <xf numFmtId="0" fontId="24" fillId="0" borderId="0" xfId="0" applyFont="1" applyAlignment="1">
      <alignment horizontal="right"/>
    </xf>
    <xf numFmtId="164" fontId="0" fillId="5" borderId="11" xfId="0" applyNumberFormat="1" applyFill="1" applyBorder="1" applyAlignment="1">
      <alignment horizontal="right"/>
    </xf>
    <xf numFmtId="164" fontId="0" fillId="5" borderId="12" xfId="0" applyNumberFormat="1" applyFill="1" applyBorder="1" applyAlignment="1">
      <alignment horizontal="right"/>
    </xf>
    <xf numFmtId="0" fontId="48" fillId="0" borderId="0" xfId="0" applyFont="1" applyAlignment="1">
      <alignment horizontal="left" vertical="top" wrapText="1"/>
    </xf>
    <xf numFmtId="0" fontId="0" fillId="5" borderId="35" xfId="0" applyFill="1" applyBorder="1" applyAlignment="1">
      <alignment horizontal="center"/>
    </xf>
    <xf numFmtId="0" fontId="0" fillId="5" borderId="36" xfId="0" applyFill="1" applyBorder="1" applyAlignment="1">
      <alignment horizontal="center"/>
    </xf>
    <xf numFmtId="0" fontId="0" fillId="5" borderId="37" xfId="0" applyFill="1" applyBorder="1" applyAlignment="1">
      <alignment horizontal="center"/>
    </xf>
    <xf numFmtId="164" fontId="0" fillId="5" borderId="35" xfId="0" applyNumberFormat="1" applyFill="1" applyBorder="1" applyAlignment="1">
      <alignment horizontal="right"/>
    </xf>
    <xf numFmtId="164" fontId="0" fillId="5" borderId="37" xfId="0" applyNumberFormat="1" applyFill="1" applyBorder="1" applyAlignment="1">
      <alignment horizontal="right"/>
    </xf>
    <xf numFmtId="167" fontId="48" fillId="8" borderId="58" xfId="1" applyNumberFormat="1" applyFont="1" applyFill="1" applyBorder="1" applyAlignment="1">
      <alignment horizontal="center"/>
    </xf>
    <xf numFmtId="167" fontId="48" fillId="8" borderId="1" xfId="1" applyNumberFormat="1" applyFont="1" applyFill="1" applyBorder="1" applyAlignment="1">
      <alignment horizontal="center"/>
    </xf>
    <xf numFmtId="0" fontId="49" fillId="0" borderId="0" xfId="0" applyFont="1" applyAlignment="1">
      <alignment horizontal="center" vertical="center" wrapText="1"/>
    </xf>
    <xf numFmtId="167" fontId="48" fillId="0" borderId="51" xfId="1" applyNumberFormat="1" applyFont="1" applyFill="1" applyBorder="1" applyAlignment="1">
      <alignment horizontal="center"/>
    </xf>
    <xf numFmtId="167" fontId="48" fillId="0" borderId="52" xfId="1" applyNumberFormat="1" applyFont="1" applyFill="1" applyBorder="1" applyAlignment="1">
      <alignment horizontal="center"/>
    </xf>
    <xf numFmtId="167" fontId="48" fillId="0" borderId="0" xfId="1" applyNumberFormat="1" applyFont="1" applyFill="1" applyBorder="1" applyAlignment="1">
      <alignment horizontal="center"/>
    </xf>
    <xf numFmtId="0" fontId="2" fillId="0" borderId="0" xfId="0" applyFont="1" applyAlignment="1">
      <alignment horizontal="left" wrapText="1"/>
    </xf>
    <xf numFmtId="0" fontId="1" fillId="8" borderId="60" xfId="0" applyFont="1" applyFill="1" applyBorder="1" applyAlignment="1">
      <alignment horizontal="center"/>
    </xf>
    <xf numFmtId="0" fontId="0" fillId="8" borderId="6" xfId="0" applyFill="1" applyBorder="1" applyAlignment="1">
      <alignment horizontal="center"/>
    </xf>
    <xf numFmtId="0" fontId="0" fillId="8" borderId="25" xfId="0" applyFill="1" applyBorder="1" applyAlignment="1">
      <alignment horizontal="center"/>
    </xf>
    <xf numFmtId="0" fontId="1" fillId="8" borderId="63" xfId="0" applyFont="1" applyFill="1" applyBorder="1" applyAlignment="1">
      <alignment horizontal="center"/>
    </xf>
    <xf numFmtId="0" fontId="1" fillId="8" borderId="28" xfId="0" applyFont="1" applyFill="1" applyBorder="1" applyAlignment="1">
      <alignment horizontal="center"/>
    </xf>
    <xf numFmtId="0" fontId="1" fillId="8" borderId="64" xfId="0" applyFont="1" applyFill="1" applyBorder="1" applyAlignment="1">
      <alignment horizontal="center"/>
    </xf>
    <xf numFmtId="0" fontId="2" fillId="8" borderId="0" xfId="0" applyFont="1" applyFill="1" applyAlignment="1">
      <alignment horizontal="center"/>
    </xf>
    <xf numFmtId="0" fontId="2" fillId="8" borderId="41" xfId="0" applyFont="1" applyFill="1" applyBorder="1" applyAlignment="1">
      <alignment horizontal="center"/>
    </xf>
    <xf numFmtId="0" fontId="49" fillId="0" borderId="0" xfId="0" applyFont="1" applyAlignment="1">
      <alignment horizontal="left" vertical="center" wrapText="1"/>
    </xf>
    <xf numFmtId="0" fontId="47" fillId="0" borderId="11" xfId="0" applyFont="1" applyBorder="1" applyAlignment="1">
      <alignment horizontal="center" vertical="center" wrapText="1"/>
    </xf>
    <xf numFmtId="0" fontId="47" fillId="0" borderId="6" xfId="0" applyFont="1" applyBorder="1" applyAlignment="1">
      <alignment horizontal="center" vertical="center" wrapText="1"/>
    </xf>
    <xf numFmtId="0" fontId="41" fillId="8" borderId="0" xfId="0" applyFont="1" applyFill="1" applyAlignment="1">
      <alignment horizontal="center"/>
    </xf>
    <xf numFmtId="0" fontId="0" fillId="8" borderId="11" xfId="0" applyFill="1" applyBorder="1" applyAlignment="1">
      <alignment horizontal="center"/>
    </xf>
    <xf numFmtId="0" fontId="0" fillId="8" borderId="12" xfId="0" applyFill="1" applyBorder="1" applyAlignment="1">
      <alignment horizontal="center"/>
    </xf>
    <xf numFmtId="0" fontId="1" fillId="8" borderId="51" xfId="0" applyFont="1" applyFill="1" applyBorder="1" applyAlignment="1">
      <alignment horizontal="center"/>
    </xf>
    <xf numFmtId="0" fontId="1" fillId="8" borderId="52" xfId="0" applyFont="1" applyFill="1" applyBorder="1" applyAlignment="1">
      <alignment horizontal="center"/>
    </xf>
    <xf numFmtId="0" fontId="1" fillId="8" borderId="53" xfId="0" applyFont="1" applyFill="1" applyBorder="1" applyAlignment="1">
      <alignment horizontal="center"/>
    </xf>
    <xf numFmtId="0" fontId="1" fillId="8" borderId="58" xfId="0" applyFont="1" applyFill="1" applyBorder="1" applyAlignment="1">
      <alignment horizontal="center"/>
    </xf>
    <xf numFmtId="0" fontId="1" fillId="8" borderId="1" xfId="0" applyFont="1" applyFill="1" applyBorder="1" applyAlignment="1">
      <alignment horizontal="center"/>
    </xf>
    <xf numFmtId="0" fontId="1" fillId="8" borderId="24" xfId="0" applyFont="1" applyFill="1" applyBorder="1" applyAlignment="1">
      <alignment horizontal="center"/>
    </xf>
    <xf numFmtId="0" fontId="1" fillId="8" borderId="54" xfId="0" applyFont="1" applyFill="1" applyBorder="1" applyAlignment="1">
      <alignment horizontal="center"/>
    </xf>
    <xf numFmtId="0" fontId="1" fillId="8" borderId="55" xfId="0" applyFont="1" applyFill="1" applyBorder="1" applyAlignment="1">
      <alignment horizontal="center"/>
    </xf>
    <xf numFmtId="0" fontId="1" fillId="8" borderId="56" xfId="0" applyFont="1" applyFill="1" applyBorder="1" applyAlignment="1">
      <alignment horizontal="center"/>
    </xf>
    <xf numFmtId="0" fontId="1" fillId="8" borderId="57" xfId="0" applyFont="1" applyFill="1" applyBorder="1" applyAlignment="1">
      <alignment horizontal="center" wrapText="1"/>
    </xf>
    <xf numFmtId="0" fontId="1" fillId="8" borderId="59" xfId="0" applyFont="1" applyFill="1" applyBorder="1" applyAlignment="1">
      <alignment horizontal="center" wrapText="1"/>
    </xf>
    <xf numFmtId="0" fontId="1" fillId="8" borderId="6" xfId="0" applyFont="1" applyFill="1" applyBorder="1" applyAlignment="1">
      <alignment horizontal="center"/>
    </xf>
    <xf numFmtId="0" fontId="1" fillId="8" borderId="25" xfId="0" applyFont="1" applyFill="1" applyBorder="1" applyAlignment="1">
      <alignment horizontal="center"/>
    </xf>
    <xf numFmtId="0" fontId="49" fillId="8" borderId="33" xfId="0" applyFont="1" applyFill="1" applyBorder="1" applyAlignment="1">
      <alignment horizontal="center"/>
    </xf>
    <xf numFmtId="0" fontId="49" fillId="8" borderId="2" xfId="0" applyFont="1" applyFill="1" applyBorder="1" applyAlignment="1">
      <alignment horizontal="center"/>
    </xf>
    <xf numFmtId="0" fontId="48" fillId="8" borderId="33" xfId="0" applyFont="1" applyFill="1" applyBorder="1" applyAlignment="1">
      <alignment horizontal="center"/>
    </xf>
    <xf numFmtId="0" fontId="48" fillId="8" borderId="2" xfId="0" applyFont="1" applyFill="1" applyBorder="1" applyAlignment="1">
      <alignment horizontal="center"/>
    </xf>
    <xf numFmtId="0" fontId="48" fillId="8" borderId="30" xfId="0" applyFont="1" applyFill="1" applyBorder="1" applyAlignment="1">
      <alignment horizontal="center"/>
    </xf>
    <xf numFmtId="0" fontId="48" fillId="8" borderId="1" xfId="0" applyFont="1" applyFill="1" applyBorder="1" applyAlignment="1">
      <alignment horizontal="center"/>
    </xf>
    <xf numFmtId="0" fontId="49" fillId="8" borderId="29" xfId="0" applyFont="1" applyFill="1" applyBorder="1" applyAlignment="1">
      <alignment horizontal="center"/>
    </xf>
    <xf numFmtId="0" fontId="49" fillId="8" borderId="0" xfId="0" applyFont="1" applyFill="1" applyAlignment="1">
      <alignment horizontal="center"/>
    </xf>
    <xf numFmtId="10" fontId="26" fillId="8" borderId="29" xfId="0" applyNumberFormat="1" applyFont="1" applyFill="1" applyBorder="1" applyAlignment="1">
      <alignment horizontal="center"/>
    </xf>
    <xf numFmtId="10" fontId="26" fillId="8" borderId="0" xfId="0" applyNumberFormat="1" applyFont="1" applyFill="1" applyAlignment="1">
      <alignment horizontal="center"/>
    </xf>
    <xf numFmtId="10" fontId="26" fillId="8" borderId="30" xfId="0" applyNumberFormat="1" applyFont="1" applyFill="1" applyBorder="1" applyAlignment="1">
      <alignment horizontal="center"/>
    </xf>
    <xf numFmtId="10" fontId="26" fillId="8" borderId="1" xfId="0" applyNumberFormat="1" applyFont="1" applyFill="1" applyBorder="1" applyAlignment="1">
      <alignment horizontal="center"/>
    </xf>
    <xf numFmtId="0" fontId="48" fillId="8" borderId="0" xfId="0" applyFont="1" applyFill="1" applyAlignment="1">
      <alignment horizontal="center"/>
    </xf>
    <xf numFmtId="44" fontId="26" fillId="8" borderId="0" xfId="2" applyFont="1" applyFill="1" applyBorder="1" applyAlignment="1">
      <alignment horizontal="center"/>
    </xf>
    <xf numFmtId="44" fontId="26" fillId="8" borderId="1" xfId="2" applyFont="1" applyFill="1" applyBorder="1" applyAlignment="1">
      <alignment horizontal="center"/>
    </xf>
    <xf numFmtId="0" fontId="1" fillId="8" borderId="33" xfId="0" applyFont="1" applyFill="1" applyBorder="1" applyAlignment="1">
      <alignment horizontal="left" vertical="center"/>
    </xf>
    <xf numFmtId="0" fontId="0" fillId="8" borderId="2" xfId="0" applyFill="1" applyBorder="1" applyAlignment="1">
      <alignment horizontal="left" vertical="center"/>
    </xf>
    <xf numFmtId="0" fontId="0" fillId="8" borderId="34" xfId="0" applyFill="1" applyBorder="1" applyAlignment="1">
      <alignment horizontal="left" vertical="center"/>
    </xf>
    <xf numFmtId="0" fontId="0" fillId="8" borderId="29" xfId="0" applyFill="1" applyBorder="1" applyAlignment="1">
      <alignment horizontal="left" vertical="center"/>
    </xf>
    <xf numFmtId="0" fontId="0" fillId="8" borderId="0" xfId="0" applyFill="1" applyAlignment="1">
      <alignment horizontal="left" vertical="center"/>
    </xf>
    <xf numFmtId="0" fontId="0" fillId="8" borderId="27" xfId="0" applyFill="1" applyBorder="1" applyAlignment="1">
      <alignment horizontal="left" vertical="center"/>
    </xf>
    <xf numFmtId="0" fontId="0" fillId="8" borderId="30" xfId="0" applyFill="1" applyBorder="1" applyAlignment="1">
      <alignment horizontal="left" vertical="center"/>
    </xf>
    <xf numFmtId="0" fontId="0" fillId="8" borderId="1" xfId="0" applyFill="1" applyBorder="1" applyAlignment="1">
      <alignment horizontal="left" vertical="center"/>
    </xf>
    <xf numFmtId="0" fontId="0" fillId="8" borderId="31" xfId="0" applyFill="1" applyBorder="1" applyAlignment="1">
      <alignment horizontal="left" vertical="center"/>
    </xf>
    <xf numFmtId="0" fontId="26" fillId="0" borderId="0" xfId="0" applyFont="1" applyAlignment="1">
      <alignment horizontal="left"/>
    </xf>
    <xf numFmtId="14" fontId="0" fillId="8" borderId="11" xfId="0" applyNumberFormat="1" applyFill="1" applyBorder="1" applyAlignment="1">
      <alignment horizontal="center"/>
    </xf>
    <xf numFmtId="0" fontId="46" fillId="0" borderId="0" xfId="0" applyFont="1" applyAlignment="1">
      <alignment horizontal="left" wrapText="1"/>
    </xf>
    <xf numFmtId="9" fontId="0" fillId="8" borderId="11" xfId="0" applyNumberFormat="1" applyFill="1" applyBorder="1" applyAlignment="1">
      <alignment horizontal="center"/>
    </xf>
    <xf numFmtId="0" fontId="26" fillId="0" borderId="1" xfId="0" applyFont="1" applyBorder="1" applyAlignment="1">
      <alignment horizontal="left"/>
    </xf>
    <xf numFmtId="0" fontId="1" fillId="8" borderId="33" xfId="0" applyFont="1" applyFill="1" applyBorder="1" applyAlignment="1">
      <alignment horizontal="left" vertical="center" wrapText="1"/>
    </xf>
    <xf numFmtId="0" fontId="0" fillId="8" borderId="2" xfId="0" applyFill="1" applyBorder="1" applyAlignment="1">
      <alignment horizontal="left" vertical="center" wrapText="1"/>
    </xf>
    <xf numFmtId="0" fontId="0" fillId="8" borderId="34" xfId="0" applyFill="1" applyBorder="1" applyAlignment="1">
      <alignment horizontal="left" vertical="center" wrapText="1"/>
    </xf>
    <xf numFmtId="0" fontId="0" fillId="8" borderId="29" xfId="0" applyFill="1" applyBorder="1" applyAlignment="1">
      <alignment horizontal="left" vertical="center" wrapText="1"/>
    </xf>
    <xf numFmtId="0" fontId="0" fillId="8" borderId="0" xfId="0" applyFill="1" applyAlignment="1">
      <alignment horizontal="left" vertical="center" wrapText="1"/>
    </xf>
    <xf numFmtId="0" fontId="0" fillId="8" borderId="27" xfId="0" applyFill="1" applyBorder="1" applyAlignment="1">
      <alignment horizontal="left" vertical="center" wrapText="1"/>
    </xf>
    <xf numFmtId="0" fontId="0" fillId="8" borderId="30" xfId="0" applyFill="1" applyBorder="1" applyAlignment="1">
      <alignment horizontal="left" vertical="center" wrapText="1"/>
    </xf>
    <xf numFmtId="0" fontId="0" fillId="8" borderId="1" xfId="0" applyFill="1" applyBorder="1" applyAlignment="1">
      <alignment horizontal="left" vertical="center" wrapText="1"/>
    </xf>
    <xf numFmtId="0" fontId="0" fillId="8" borderId="31" xfId="0" applyFill="1" applyBorder="1" applyAlignment="1">
      <alignment horizontal="left" vertical="center" wrapText="1"/>
    </xf>
    <xf numFmtId="0" fontId="67" fillId="8" borderId="11" xfId="0" applyFont="1" applyFill="1" applyBorder="1" applyAlignment="1">
      <alignment horizontal="center"/>
    </xf>
    <xf numFmtId="0" fontId="1" fillId="8" borderId="12" xfId="0" applyFont="1" applyFill="1" applyBorder="1" applyAlignment="1">
      <alignment horizontal="center"/>
    </xf>
    <xf numFmtId="0" fontId="47" fillId="0" borderId="12" xfId="0" applyFont="1" applyBorder="1" applyAlignment="1">
      <alignment horizontal="center" vertical="center" wrapText="1"/>
    </xf>
    <xf numFmtId="0" fontId="46" fillId="0" borderId="0" xfId="0" applyFont="1" applyAlignment="1">
      <alignment horizontal="left" vertical="center"/>
    </xf>
  </cellXfs>
  <cellStyles count="4">
    <cellStyle name="Comma" xfId="1" xr:uid="{00000000-0005-0000-0000-000000000000}"/>
    <cellStyle name="Currency" xfId="2" xr:uid="{00000000-0005-0000-0000-000001000000}"/>
    <cellStyle name="Normal" xfId="0" builtinId="0"/>
    <cellStyle name="Percent"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914400</xdr:colOff>
      <xdr:row>52</xdr:row>
      <xdr:rowOff>123825</xdr:rowOff>
    </xdr:to>
    <xdr:sp macro="" textlink="">
      <xdr:nvSpPr>
        <xdr:cNvPr id="1026" name="Text Box 2" hidden="1">
          <a:extLst>
            <a:ext uri="{FF2B5EF4-FFF2-40B4-BE49-F238E27FC236}">
              <a16:creationId xmlns:a16="http://schemas.microsoft.com/office/drawing/2014/main" id="{996694F6-8C49-D4D9-0277-117CEA3308AF}"/>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8</xdr:col>
      <xdr:colOff>914400</xdr:colOff>
      <xdr:row>52</xdr:row>
      <xdr:rowOff>123825</xdr:rowOff>
    </xdr:to>
    <xdr:sp macro="" textlink="">
      <xdr:nvSpPr>
        <xdr:cNvPr id="2" name="AutoShape 2">
          <a:extLst>
            <a:ext uri="{FF2B5EF4-FFF2-40B4-BE49-F238E27FC236}">
              <a16:creationId xmlns:a16="http://schemas.microsoft.com/office/drawing/2014/main" id="{5EC53DFA-E754-21BB-C6F7-D901AABE64B1}"/>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523875</xdr:colOff>
      <xdr:row>47</xdr:row>
      <xdr:rowOff>66675</xdr:rowOff>
    </xdr:to>
    <xdr:sp macro="" textlink="">
      <xdr:nvSpPr>
        <xdr:cNvPr id="2073" name="Text Box 25" hidden="1">
          <a:extLst>
            <a:ext uri="{FF2B5EF4-FFF2-40B4-BE49-F238E27FC236}">
              <a16:creationId xmlns:a16="http://schemas.microsoft.com/office/drawing/2014/main" id="{3510B249-C943-F35C-F27F-FBB0C66E6CF4}"/>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14</xdr:col>
      <xdr:colOff>523875</xdr:colOff>
      <xdr:row>47</xdr:row>
      <xdr:rowOff>66675</xdr:rowOff>
    </xdr:to>
    <xdr:sp macro="" textlink="">
      <xdr:nvSpPr>
        <xdr:cNvPr id="2" name="AutoShape 25">
          <a:extLst>
            <a:ext uri="{FF2B5EF4-FFF2-40B4-BE49-F238E27FC236}">
              <a16:creationId xmlns:a16="http://schemas.microsoft.com/office/drawing/2014/main" id="{2C0EF7B9-9C44-8327-B67C-8BB74034E76C}"/>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381000</xdr:colOff>
      <xdr:row>49</xdr:row>
      <xdr:rowOff>133350</xdr:rowOff>
    </xdr:to>
    <xdr:sp macro="" textlink="">
      <xdr:nvSpPr>
        <xdr:cNvPr id="3075" name="Text Box 3" hidden="1">
          <a:extLst>
            <a:ext uri="{FF2B5EF4-FFF2-40B4-BE49-F238E27FC236}">
              <a16:creationId xmlns:a16="http://schemas.microsoft.com/office/drawing/2014/main" id="{46A60292-56F1-BD24-2F57-A44EECA2AC0D}"/>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15</xdr:col>
      <xdr:colOff>381000</xdr:colOff>
      <xdr:row>49</xdr:row>
      <xdr:rowOff>133350</xdr:rowOff>
    </xdr:to>
    <xdr:sp macro="" textlink="">
      <xdr:nvSpPr>
        <xdr:cNvPr id="2" name="AutoShape 3">
          <a:extLst>
            <a:ext uri="{FF2B5EF4-FFF2-40B4-BE49-F238E27FC236}">
              <a16:creationId xmlns:a16="http://schemas.microsoft.com/office/drawing/2014/main" id="{377D07B3-1AEC-771A-9438-AE9365CC37F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43"/>
  <sheetViews>
    <sheetView tabSelected="1" workbookViewId="0">
      <selection activeCell="Q34" sqref="Q34"/>
    </sheetView>
  </sheetViews>
  <sheetFormatPr defaultRowHeight="12.75" x14ac:dyDescent="0.2"/>
  <cols>
    <col min="3" max="3" width="14.7109375" customWidth="1"/>
    <col min="4" max="4" width="4.7109375" customWidth="1"/>
    <col min="5" max="5" width="5.5703125" customWidth="1"/>
    <col min="6" max="6" width="14.140625" customWidth="1"/>
    <col min="7" max="7" width="10" customWidth="1"/>
    <col min="8" max="8" width="13.42578125" customWidth="1"/>
    <col min="9" max="9" width="3.7109375" customWidth="1"/>
  </cols>
  <sheetData>
    <row r="1" spans="1:11" s="1" customFormat="1" ht="26.25" customHeight="1" x14ac:dyDescent="0.3">
      <c r="A1" s="445" t="s">
        <v>0</v>
      </c>
      <c r="B1" s="445"/>
      <c r="C1" s="445"/>
      <c r="D1" s="445"/>
      <c r="E1" s="445"/>
      <c r="F1" s="445"/>
      <c r="G1" s="445"/>
      <c r="H1" s="445"/>
      <c r="I1" s="445"/>
      <c r="J1" s="445"/>
      <c r="K1" s="55"/>
    </row>
    <row r="3" spans="1:11" ht="24" customHeight="1" x14ac:dyDescent="0.2">
      <c r="A3" t="s">
        <v>1</v>
      </c>
    </row>
    <row r="4" spans="1:11" s="59" customFormat="1" ht="17.25" customHeight="1" x14ac:dyDescent="0.25">
      <c r="A4" s="63" t="s">
        <v>2</v>
      </c>
      <c r="E4" s="448"/>
      <c r="F4" s="449"/>
      <c r="G4" s="449"/>
      <c r="H4" s="449"/>
      <c r="I4" s="450"/>
    </row>
    <row r="5" spans="1:11" s="59" customFormat="1" ht="14.25" x14ac:dyDescent="0.2">
      <c r="E5" s="5"/>
      <c r="F5" s="5"/>
      <c r="G5" s="5"/>
      <c r="H5" s="5"/>
      <c r="I5" s="5"/>
    </row>
    <row r="6" spans="1:11" s="109" customFormat="1" ht="17.25" customHeight="1" x14ac:dyDescent="0.2">
      <c r="A6" s="108" t="s">
        <v>3</v>
      </c>
      <c r="E6" s="442"/>
      <c r="F6" s="443"/>
      <c r="G6" s="443"/>
      <c r="H6" s="443"/>
      <c r="I6" s="444"/>
    </row>
    <row r="7" spans="1:11" s="59" customFormat="1" ht="14.25" x14ac:dyDescent="0.2">
      <c r="E7" s="5"/>
      <c r="F7" s="5"/>
      <c r="G7" s="5"/>
      <c r="H7" s="5"/>
      <c r="I7" s="5"/>
    </row>
    <row r="8" spans="1:11" s="59" customFormat="1" ht="16.5" customHeight="1" x14ac:dyDescent="0.25">
      <c r="A8" s="63" t="s">
        <v>4</v>
      </c>
      <c r="E8" s="448"/>
      <c r="F8" s="449"/>
      <c r="G8" s="449"/>
      <c r="H8" s="449"/>
      <c r="I8" s="450"/>
    </row>
    <row r="9" spans="1:11" s="59" customFormat="1" ht="14.25" x14ac:dyDescent="0.2">
      <c r="E9" s="5"/>
      <c r="F9" s="5"/>
      <c r="G9" s="5"/>
      <c r="H9" s="5"/>
      <c r="I9" s="5"/>
    </row>
    <row r="10" spans="1:11" s="59" customFormat="1" ht="17.25" customHeight="1" x14ac:dyDescent="0.25">
      <c r="A10" s="451" t="s">
        <v>5</v>
      </c>
      <c r="B10" s="451"/>
      <c r="C10" s="451"/>
      <c r="D10" s="357"/>
      <c r="E10" s="448"/>
      <c r="F10" s="449"/>
      <c r="G10" s="449"/>
      <c r="H10" s="449"/>
      <c r="I10" s="450"/>
    </row>
    <row r="11" spans="1:11" ht="27.75" customHeight="1" x14ac:dyDescent="0.2">
      <c r="A11" s="57"/>
      <c r="B11" s="57"/>
      <c r="C11" s="57"/>
      <c r="D11" s="57"/>
      <c r="E11" s="58"/>
      <c r="F11" s="58"/>
      <c r="G11" s="58"/>
      <c r="H11" s="58"/>
      <c r="I11" s="58"/>
      <c r="J11" s="53"/>
    </row>
    <row r="12" spans="1:11" ht="24.75" customHeight="1" x14ac:dyDescent="0.2">
      <c r="A12" s="355"/>
      <c r="B12" s="355"/>
      <c r="C12" s="355"/>
      <c r="D12" s="355"/>
      <c r="E12" s="44"/>
      <c r="F12" s="44"/>
      <c r="G12" s="44"/>
      <c r="H12" s="44"/>
      <c r="I12" s="44"/>
    </row>
    <row r="13" spans="1:11" s="59" customFormat="1" ht="15" x14ac:dyDescent="0.25">
      <c r="A13" s="63" t="s">
        <v>6</v>
      </c>
      <c r="B13" s="63"/>
      <c r="C13" s="63"/>
      <c r="D13" s="63"/>
      <c r="E13" s="63"/>
      <c r="F13" s="63" t="s">
        <v>7</v>
      </c>
      <c r="G13" s="63"/>
      <c r="H13" s="63" t="s">
        <v>8</v>
      </c>
      <c r="I13" s="63"/>
    </row>
    <row r="14" spans="1:11" s="59" customFormat="1" ht="15" x14ac:dyDescent="0.25">
      <c r="A14" s="63"/>
      <c r="B14" s="63"/>
      <c r="C14" s="63"/>
      <c r="D14" s="63"/>
      <c r="E14" s="63"/>
      <c r="F14" s="63"/>
      <c r="G14" s="63"/>
      <c r="H14" s="63"/>
      <c r="I14" s="63"/>
    </row>
    <row r="15" spans="1:11" s="59" customFormat="1" ht="15" x14ac:dyDescent="0.25">
      <c r="A15" s="441" t="s">
        <v>9</v>
      </c>
      <c r="B15" s="441"/>
      <c r="C15" s="441"/>
      <c r="D15" s="356"/>
      <c r="F15" s="60"/>
      <c r="H15" s="60"/>
    </row>
    <row r="16" spans="1:11" s="59" customFormat="1" ht="15" x14ac:dyDescent="0.25">
      <c r="A16" s="356"/>
      <c r="B16" s="61"/>
      <c r="C16" s="61"/>
      <c r="D16" s="61"/>
    </row>
    <row r="17" spans="1:10" s="59" customFormat="1" ht="15" x14ac:dyDescent="0.25">
      <c r="A17" s="441" t="s">
        <v>10</v>
      </c>
      <c r="B17" s="441"/>
      <c r="C17" s="441"/>
      <c r="D17" s="356"/>
      <c r="F17" s="60"/>
      <c r="H17" s="60"/>
    </row>
    <row r="18" spans="1:10" s="59" customFormat="1" ht="15" x14ac:dyDescent="0.25">
      <c r="A18" s="356"/>
      <c r="B18" s="61"/>
      <c r="C18" s="61"/>
      <c r="D18" s="61"/>
    </row>
    <row r="19" spans="1:10" s="59" customFormat="1" ht="15" x14ac:dyDescent="0.25">
      <c r="A19" s="441" t="s">
        <v>11</v>
      </c>
      <c r="B19" s="441"/>
      <c r="C19" s="441"/>
      <c r="D19" s="356"/>
      <c r="F19" s="60"/>
      <c r="H19" s="60"/>
    </row>
    <row r="20" spans="1:10" s="59" customFormat="1" ht="15" x14ac:dyDescent="0.25">
      <c r="A20" s="356"/>
      <c r="B20" s="61"/>
      <c r="C20" s="61"/>
      <c r="D20" s="61"/>
    </row>
    <row r="21" spans="1:10" s="59" customFormat="1" ht="15" x14ac:dyDescent="0.25">
      <c r="A21" s="441" t="s">
        <v>12</v>
      </c>
      <c r="B21" s="441"/>
      <c r="C21" s="441"/>
      <c r="D21" s="356"/>
      <c r="F21" s="60"/>
      <c r="H21" s="60"/>
    </row>
    <row r="22" spans="1:10" s="59" customFormat="1" ht="15" x14ac:dyDescent="0.25">
      <c r="A22" s="356"/>
      <c r="B22" s="61"/>
      <c r="C22" s="61"/>
      <c r="D22" s="61"/>
    </row>
    <row r="23" spans="1:10" s="59" customFormat="1" ht="15" x14ac:dyDescent="0.25">
      <c r="A23" s="441" t="s">
        <v>13</v>
      </c>
      <c r="B23" s="441"/>
      <c r="C23" s="441"/>
      <c r="D23" s="356"/>
      <c r="F23" s="60"/>
      <c r="H23" s="60"/>
    </row>
    <row r="24" spans="1:10" s="59" customFormat="1" ht="15" x14ac:dyDescent="0.25">
      <c r="A24" s="356"/>
      <c r="B24" s="61"/>
      <c r="C24" s="61"/>
      <c r="D24" s="61"/>
    </row>
    <row r="25" spans="1:10" s="59" customFormat="1" ht="15" x14ac:dyDescent="0.25">
      <c r="A25" s="441" t="s">
        <v>14</v>
      </c>
      <c r="B25" s="441"/>
      <c r="C25" s="441"/>
      <c r="D25" s="356"/>
      <c r="F25" s="60"/>
      <c r="H25" s="60"/>
    </row>
    <row r="26" spans="1:10" s="59" customFormat="1" ht="15" x14ac:dyDescent="0.25">
      <c r="A26" s="356"/>
      <c r="B26" s="61"/>
      <c r="C26" s="61"/>
      <c r="D26" s="61"/>
    </row>
    <row r="27" spans="1:10" s="59" customFormat="1" ht="15" x14ac:dyDescent="0.25">
      <c r="A27" s="441" t="s">
        <v>15</v>
      </c>
      <c r="B27" s="441"/>
      <c r="C27" s="441"/>
      <c r="D27" s="356"/>
      <c r="F27" s="60"/>
      <c r="H27" s="60"/>
    </row>
    <row r="28" spans="1:10" s="59" customFormat="1" ht="15" x14ac:dyDescent="0.25">
      <c r="A28" s="356"/>
      <c r="B28" s="61"/>
      <c r="C28" s="61"/>
      <c r="D28" s="61"/>
    </row>
    <row r="29" spans="1:10" s="59" customFormat="1" ht="15" x14ac:dyDescent="0.25">
      <c r="A29" s="441" t="s">
        <v>16</v>
      </c>
      <c r="B29" s="441"/>
      <c r="C29" s="441"/>
      <c r="D29" s="356"/>
      <c r="F29" s="60"/>
      <c r="H29" s="60"/>
    </row>
    <row r="30" spans="1:10" s="59" customFormat="1" ht="6.75" customHeight="1" x14ac:dyDescent="0.2">
      <c r="A30" s="62"/>
      <c r="B30" s="62"/>
      <c r="C30" s="62"/>
      <c r="D30" s="62"/>
      <c r="E30" s="62"/>
      <c r="F30" s="62"/>
      <c r="G30" s="62"/>
      <c r="H30" s="62"/>
      <c r="I30" s="62"/>
      <c r="J30" s="62"/>
    </row>
    <row r="31" spans="1:10" ht="16.5" customHeight="1" x14ac:dyDescent="0.2">
      <c r="A31" s="446" t="s">
        <v>17</v>
      </c>
      <c r="B31" s="447"/>
      <c r="C31" s="447"/>
      <c r="D31" s="447"/>
      <c r="E31" s="447"/>
      <c r="F31" s="447"/>
      <c r="G31" s="447"/>
      <c r="H31" s="447"/>
      <c r="I31" s="447"/>
      <c r="J31" s="447"/>
    </row>
    <row r="32" spans="1:10" ht="17.25" customHeight="1" x14ac:dyDescent="0.2">
      <c r="F32" s="43"/>
    </row>
    <row r="33" spans="1:12" s="2" customFormat="1" x14ac:dyDescent="0.2">
      <c r="A33" s="439" t="s">
        <v>18</v>
      </c>
      <c r="B33" s="439"/>
      <c r="C33" s="439"/>
      <c r="D33" s="439"/>
      <c r="E33" s="439"/>
      <c r="F33" s="439"/>
      <c r="G33" s="439"/>
      <c r="H33" s="439"/>
      <c r="I33" s="439"/>
      <c r="J33" s="439"/>
      <c r="K33" s="38"/>
      <c r="L33" s="378"/>
    </row>
    <row r="34" spans="1:12" ht="20.25" customHeight="1" x14ac:dyDescent="0.2">
      <c r="A34" s="438" t="s">
        <v>19</v>
      </c>
      <c r="B34" s="438"/>
      <c r="C34" s="438"/>
      <c r="D34" s="350"/>
      <c r="E34" s="339"/>
      <c r="F34" s="339"/>
      <c r="G34" s="339"/>
      <c r="H34" s="339"/>
      <c r="I34" s="339"/>
      <c r="J34" s="351"/>
    </row>
    <row r="35" spans="1:12" x14ac:dyDescent="0.2">
      <c r="F35" s="5" t="s">
        <v>20</v>
      </c>
      <c r="J35" s="5" t="s">
        <v>21</v>
      </c>
    </row>
    <row r="36" spans="1:12" ht="20.25" customHeight="1" x14ac:dyDescent="0.2"/>
    <row r="37" spans="1:12" x14ac:dyDescent="0.2">
      <c r="A37" s="439" t="s">
        <v>22</v>
      </c>
      <c r="B37" s="439"/>
      <c r="C37" s="439"/>
      <c r="D37" s="439"/>
      <c r="E37" s="439"/>
      <c r="F37" s="439"/>
      <c r="G37" s="439"/>
      <c r="H37" s="439"/>
      <c r="I37" s="439"/>
      <c r="J37" s="439"/>
    </row>
    <row r="38" spans="1:12" x14ac:dyDescent="0.2">
      <c r="A38" s="440" t="s">
        <v>23</v>
      </c>
      <c r="B38" s="440"/>
      <c r="C38" s="440"/>
      <c r="D38" s="440"/>
      <c r="E38" s="440"/>
      <c r="F38" s="440"/>
      <c r="G38" s="440"/>
      <c r="H38" s="440"/>
      <c r="I38" s="440"/>
      <c r="J38" s="440"/>
    </row>
    <row r="39" spans="1:12" x14ac:dyDescent="0.2">
      <c r="A39" s="440"/>
      <c r="B39" s="440"/>
      <c r="C39" s="440"/>
      <c r="D39" s="440"/>
      <c r="E39" s="440"/>
      <c r="F39" s="440"/>
      <c r="G39" s="440"/>
      <c r="H39" s="440"/>
      <c r="I39" s="440"/>
      <c r="J39" s="440"/>
    </row>
    <row r="40" spans="1:12" x14ac:dyDescent="0.2">
      <c r="A40" s="440"/>
      <c r="B40" s="440"/>
      <c r="C40" s="440"/>
      <c r="D40" s="440"/>
      <c r="E40" s="440"/>
      <c r="F40" s="440"/>
      <c r="G40" s="440"/>
      <c r="H40" s="440"/>
      <c r="I40" s="440"/>
      <c r="J40" s="440"/>
    </row>
    <row r="41" spans="1:12" x14ac:dyDescent="0.2">
      <c r="A41" s="355"/>
      <c r="B41" s="355"/>
      <c r="C41" s="355"/>
      <c r="D41" s="355"/>
      <c r="E41" s="355"/>
      <c r="F41" s="355"/>
      <c r="G41" s="355"/>
      <c r="H41" s="355"/>
      <c r="I41" s="355"/>
      <c r="J41" s="355"/>
    </row>
    <row r="42" spans="1:12" ht="20.25" customHeight="1" x14ac:dyDescent="0.2">
      <c r="A42" s="438" t="s">
        <v>24</v>
      </c>
      <c r="B42" s="438"/>
      <c r="C42" s="438"/>
      <c r="D42" s="350"/>
      <c r="E42" s="339"/>
      <c r="F42" s="339"/>
      <c r="G42" s="339"/>
      <c r="H42" s="339"/>
      <c r="I42" s="339"/>
      <c r="J42" s="351"/>
    </row>
    <row r="43" spans="1:12" x14ac:dyDescent="0.2">
      <c r="F43" s="5" t="s">
        <v>20</v>
      </c>
      <c r="J43" s="5" t="s">
        <v>21</v>
      </c>
    </row>
  </sheetData>
  <mergeCells count="20">
    <mergeCell ref="E6:I6"/>
    <mergeCell ref="A33:J33"/>
    <mergeCell ref="A1:J1"/>
    <mergeCell ref="A31:J31"/>
    <mergeCell ref="A17:C17"/>
    <mergeCell ref="A19:C19"/>
    <mergeCell ref="A23:C23"/>
    <mergeCell ref="A25:C25"/>
    <mergeCell ref="A27:C27"/>
    <mergeCell ref="A29:C29"/>
    <mergeCell ref="E4:I4"/>
    <mergeCell ref="E8:I8"/>
    <mergeCell ref="A10:C10"/>
    <mergeCell ref="E10:I10"/>
    <mergeCell ref="A15:C15"/>
    <mergeCell ref="A34:C34"/>
    <mergeCell ref="A42:C42"/>
    <mergeCell ref="A37:J37"/>
    <mergeCell ref="A38:J40"/>
    <mergeCell ref="A21:C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2:HH2467"/>
  <sheetViews>
    <sheetView topLeftCell="A77" workbookViewId="0">
      <selection activeCell="M11" sqref="M11"/>
    </sheetView>
  </sheetViews>
  <sheetFormatPr defaultRowHeight="12.75" x14ac:dyDescent="0.2"/>
  <cols>
    <col min="1" max="2" width="6.85546875" style="71" customWidth="1"/>
    <col min="3" max="3" width="10.42578125" style="71" customWidth="1"/>
    <col min="4" max="4" width="4.42578125" style="71" customWidth="1"/>
    <col min="5" max="5" width="56" style="71" customWidth="1"/>
    <col min="6" max="6" width="15.85546875" style="71" customWidth="1"/>
    <col min="7" max="7" width="16.42578125" style="84" customWidth="1"/>
    <col min="8" max="8" width="14.5703125" style="71" customWidth="1"/>
    <col min="9" max="9" width="13.7109375" style="71" customWidth="1"/>
    <col min="10" max="10" width="3.85546875" style="5" customWidth="1"/>
    <col min="11" max="11" width="12.5703125" customWidth="1"/>
  </cols>
  <sheetData>
    <row r="2" spans="1:15" ht="24.75" customHeight="1" x14ac:dyDescent="0.25">
      <c r="A2" s="74" t="s">
        <v>25</v>
      </c>
      <c r="B2" s="74"/>
      <c r="C2" s="70"/>
      <c r="D2" s="456"/>
      <c r="E2" s="456"/>
      <c r="F2" s="456"/>
      <c r="G2" s="456"/>
      <c r="H2" s="456"/>
    </row>
    <row r="3" spans="1:15" ht="21.75" customHeight="1" x14ac:dyDescent="0.2">
      <c r="A3" s="74" t="s">
        <v>26</v>
      </c>
      <c r="B3" s="74"/>
      <c r="C3" s="72"/>
      <c r="D3" s="456"/>
      <c r="E3" s="456"/>
      <c r="F3" s="456"/>
      <c r="G3" s="456"/>
      <c r="H3" s="456"/>
    </row>
    <row r="5" spans="1:15" x14ac:dyDescent="0.2">
      <c r="G5" s="71"/>
    </row>
    <row r="6" spans="1:15" ht="27" customHeight="1" x14ac:dyDescent="0.35">
      <c r="A6" s="457" t="s">
        <v>27</v>
      </c>
      <c r="B6" s="458"/>
      <c r="C6" s="458"/>
      <c r="D6" s="458"/>
      <c r="E6" s="458"/>
      <c r="F6" s="458"/>
      <c r="G6" s="458"/>
      <c r="H6" s="458"/>
      <c r="I6" s="459"/>
    </row>
    <row r="7" spans="1:15" ht="38.25" x14ac:dyDescent="0.2">
      <c r="A7" s="379" t="s">
        <v>28</v>
      </c>
      <c r="B7" s="73" t="s">
        <v>29</v>
      </c>
      <c r="C7" s="241" t="s">
        <v>30</v>
      </c>
      <c r="D7" s="74" t="s">
        <v>31</v>
      </c>
      <c r="E7" s="74"/>
      <c r="F7" s="75" t="s">
        <v>32</v>
      </c>
      <c r="G7" s="76" t="s">
        <v>33</v>
      </c>
      <c r="H7" s="77" t="s">
        <v>34</v>
      </c>
      <c r="I7" s="77" t="s">
        <v>35</v>
      </c>
      <c r="K7" s="5"/>
    </row>
    <row r="8" spans="1:15" x14ac:dyDescent="0.2">
      <c r="A8" s="136"/>
      <c r="B8" s="136"/>
      <c r="C8" s="140"/>
      <c r="D8" s="137" t="s">
        <v>36</v>
      </c>
      <c r="E8" s="137"/>
      <c r="F8" s="229">
        <f>SUM('Salary - Wage Detail'!H28)</f>
        <v>0</v>
      </c>
      <c r="G8" s="222">
        <f>SUM('Salary - Wage Detail'!L28)</f>
        <v>0</v>
      </c>
      <c r="H8" s="222">
        <f>SUM('Salary - Wage Detail'!M28)</f>
        <v>0</v>
      </c>
      <c r="I8" s="222">
        <f>SUM('Salary - Wage Detail'!N28)</f>
        <v>0</v>
      </c>
      <c r="J8" s="4"/>
    </row>
    <row r="9" spans="1:15" x14ac:dyDescent="0.2">
      <c r="A9" s="136"/>
      <c r="B9" s="136"/>
      <c r="C9" s="140"/>
      <c r="D9" s="138" t="s">
        <v>37</v>
      </c>
      <c r="E9" s="138"/>
      <c r="F9" s="229">
        <f>SUM('Salary - Wage Detail'!I29)</f>
        <v>0</v>
      </c>
      <c r="G9" s="222">
        <f>SUM('Salary - Wage Detail'!O29)</f>
        <v>0</v>
      </c>
      <c r="H9" s="222">
        <f>SUM('Salary - Wage Detail'!P29)</f>
        <v>0</v>
      </c>
      <c r="I9" s="222">
        <f>SUM('Salary - Wage Detail'!Q29)</f>
        <v>0</v>
      </c>
      <c r="K9" s="227"/>
      <c r="L9" s="227"/>
      <c r="M9" s="227"/>
      <c r="N9" s="227"/>
      <c r="O9" s="227"/>
    </row>
    <row r="10" spans="1:15" x14ac:dyDescent="0.2">
      <c r="A10" s="136"/>
      <c r="B10" s="136"/>
      <c r="C10" s="140"/>
      <c r="D10" s="137" t="s">
        <v>38</v>
      </c>
      <c r="E10" s="137"/>
      <c r="F10" s="220">
        <f>SUM(F11:F14)</f>
        <v>0</v>
      </c>
      <c r="G10" s="220">
        <f t="shared" ref="G10:I10" si="0">SUM(G11:G14)</f>
        <v>0</v>
      </c>
      <c r="H10" s="220">
        <f t="shared" si="0"/>
        <v>0</v>
      </c>
      <c r="I10" s="220">
        <f t="shared" si="0"/>
        <v>0</v>
      </c>
      <c r="K10" s="227"/>
      <c r="L10" s="227"/>
      <c r="M10" s="227"/>
      <c r="N10" s="227"/>
      <c r="O10" s="227"/>
    </row>
    <row r="11" spans="1:15" s="3" customFormat="1" x14ac:dyDescent="0.2">
      <c r="A11" s="78"/>
      <c r="B11" s="78"/>
      <c r="C11" s="81"/>
      <c r="D11" s="246" t="s">
        <v>39</v>
      </c>
      <c r="E11" s="82"/>
      <c r="F11" s="83"/>
      <c r="G11" s="83"/>
      <c r="H11" s="83"/>
      <c r="I11" s="83"/>
      <c r="J11" s="4"/>
      <c r="K11" s="228"/>
    </row>
    <row r="12" spans="1:15" s="3" customFormat="1" x14ac:dyDescent="0.2">
      <c r="A12" s="78"/>
      <c r="B12" s="78"/>
      <c r="C12" s="81"/>
      <c r="D12" s="246" t="s">
        <v>40</v>
      </c>
      <c r="E12" s="82"/>
      <c r="F12" s="83"/>
      <c r="G12" s="83"/>
      <c r="H12" s="83"/>
      <c r="I12" s="83"/>
      <c r="J12" s="4"/>
    </row>
    <row r="13" spans="1:15" s="3" customFormat="1" x14ac:dyDescent="0.2">
      <c r="A13" s="78"/>
      <c r="B13" s="78"/>
      <c r="C13" s="81"/>
      <c r="D13" s="246" t="s">
        <v>41</v>
      </c>
      <c r="E13" s="82"/>
      <c r="F13" s="83"/>
      <c r="G13" s="83"/>
      <c r="H13" s="83"/>
      <c r="I13" s="83"/>
      <c r="J13" s="4"/>
    </row>
    <row r="14" spans="1:15" s="3" customFormat="1" x14ac:dyDescent="0.2">
      <c r="A14" s="78"/>
      <c r="B14" s="78"/>
      <c r="C14" s="81"/>
      <c r="D14" s="246" t="s">
        <v>42</v>
      </c>
      <c r="E14" s="82"/>
      <c r="F14" s="83"/>
      <c r="G14" s="83"/>
      <c r="H14" s="83"/>
      <c r="I14" s="83"/>
      <c r="J14" s="4"/>
    </row>
    <row r="15" spans="1:15" s="1" customFormat="1" x14ac:dyDescent="0.2">
      <c r="A15" s="140"/>
      <c r="B15" s="136"/>
      <c r="C15" s="140"/>
      <c r="D15" s="141" t="s">
        <v>43</v>
      </c>
      <c r="E15" s="141"/>
      <c r="F15" s="139"/>
      <c r="G15" s="139">
        <f>F15*80%</f>
        <v>0</v>
      </c>
      <c r="H15" s="139">
        <f>F15*10%</f>
        <v>0</v>
      </c>
      <c r="I15" s="139">
        <f>F15*10%</f>
        <v>0</v>
      </c>
      <c r="J15" s="5"/>
    </row>
    <row r="16" spans="1:15" s="1" customFormat="1" x14ac:dyDescent="0.2">
      <c r="A16" s="140"/>
      <c r="B16" s="136"/>
      <c r="C16" s="140"/>
      <c r="D16" s="142" t="s">
        <v>44</v>
      </c>
      <c r="E16" s="142"/>
      <c r="F16" s="220">
        <f>SUM(F17:F20)</f>
        <v>0</v>
      </c>
      <c r="G16" s="220">
        <f t="shared" ref="G16:I16" si="1">SUM(G17:G20)</f>
        <v>0</v>
      </c>
      <c r="H16" s="220">
        <f t="shared" si="1"/>
        <v>0</v>
      </c>
      <c r="I16" s="220">
        <f t="shared" si="1"/>
        <v>0</v>
      </c>
      <c r="J16" s="5"/>
    </row>
    <row r="17" spans="1:10" s="3" customFormat="1" x14ac:dyDescent="0.2">
      <c r="A17" s="78"/>
      <c r="B17" s="78"/>
      <c r="C17" s="81"/>
      <c r="D17" s="246" t="s">
        <v>39</v>
      </c>
      <c r="E17" s="82" t="s">
        <v>45</v>
      </c>
      <c r="F17" s="83"/>
      <c r="G17" s="139">
        <f t="shared" ref="G17:G19" si="2">F17*80%</f>
        <v>0</v>
      </c>
      <c r="H17" s="139">
        <f t="shared" ref="H17:H19" si="3">F17*10%</f>
        <v>0</v>
      </c>
      <c r="I17" s="139">
        <f t="shared" ref="I17:I19" si="4">F17*10%</f>
        <v>0</v>
      </c>
      <c r="J17" s="4"/>
    </row>
    <row r="18" spans="1:10" s="3" customFormat="1" x14ac:dyDescent="0.2">
      <c r="A18" s="78"/>
      <c r="B18" s="78"/>
      <c r="C18" s="81"/>
      <c r="D18" s="246" t="s">
        <v>40</v>
      </c>
      <c r="E18" s="82" t="s">
        <v>46</v>
      </c>
      <c r="F18" s="83"/>
      <c r="G18" s="139">
        <f t="shared" si="2"/>
        <v>0</v>
      </c>
      <c r="H18" s="139">
        <f t="shared" si="3"/>
        <v>0</v>
      </c>
      <c r="I18" s="139">
        <f t="shared" si="4"/>
        <v>0</v>
      </c>
      <c r="J18" s="4"/>
    </row>
    <row r="19" spans="1:10" s="3" customFormat="1" x14ac:dyDescent="0.2">
      <c r="A19" s="78"/>
      <c r="B19" s="78"/>
      <c r="C19" s="81"/>
      <c r="D19" s="246" t="s">
        <v>41</v>
      </c>
      <c r="E19" s="82" t="s">
        <v>47</v>
      </c>
      <c r="F19" s="83"/>
      <c r="G19" s="139">
        <f t="shared" si="2"/>
        <v>0</v>
      </c>
      <c r="H19" s="139">
        <f t="shared" si="3"/>
        <v>0</v>
      </c>
      <c r="I19" s="139">
        <f t="shared" si="4"/>
        <v>0</v>
      </c>
      <c r="J19" s="4"/>
    </row>
    <row r="20" spans="1:10" s="3" customFormat="1" x14ac:dyDescent="0.2">
      <c r="A20" s="78"/>
      <c r="B20" s="78"/>
      <c r="C20" s="81"/>
      <c r="D20" s="246" t="s">
        <v>42</v>
      </c>
      <c r="E20" s="82"/>
      <c r="F20" s="83"/>
      <c r="G20" s="83"/>
      <c r="H20" s="83"/>
      <c r="I20" s="83"/>
      <c r="J20" s="4"/>
    </row>
    <row r="21" spans="1:10" x14ac:dyDescent="0.2">
      <c r="A21" s="136"/>
      <c r="B21" s="136"/>
      <c r="C21" s="140"/>
      <c r="D21" s="138" t="s">
        <v>48</v>
      </c>
      <c r="E21" s="138"/>
      <c r="F21" s="220"/>
      <c r="G21" s="220">
        <f t="shared" ref="G21:I21" si="5">SUM(G22:G25)</f>
        <v>0</v>
      </c>
      <c r="H21" s="220">
        <f t="shared" si="5"/>
        <v>0</v>
      </c>
      <c r="I21" s="220">
        <f t="shared" si="5"/>
        <v>0</v>
      </c>
    </row>
    <row r="22" spans="1:10" s="3" customFormat="1" x14ac:dyDescent="0.2">
      <c r="A22" s="78"/>
      <c r="B22" s="78"/>
      <c r="C22" s="81"/>
      <c r="D22" s="246" t="s">
        <v>39</v>
      </c>
      <c r="E22" s="82" t="s">
        <v>49</v>
      </c>
      <c r="F22" s="83"/>
      <c r="G22" s="139">
        <f t="shared" ref="G22" si="6">F22*80%</f>
        <v>0</v>
      </c>
      <c r="H22" s="139">
        <f t="shared" ref="H22" si="7">F22*10%</f>
        <v>0</v>
      </c>
      <c r="I22" s="139">
        <f t="shared" ref="I22" si="8">F22*10%</f>
        <v>0</v>
      </c>
      <c r="J22" s="4"/>
    </row>
    <row r="23" spans="1:10" s="3" customFormat="1" x14ac:dyDescent="0.2">
      <c r="A23" s="78"/>
      <c r="B23" s="78"/>
      <c r="C23" s="81"/>
      <c r="D23" s="246" t="s">
        <v>40</v>
      </c>
      <c r="E23" s="82"/>
      <c r="F23" s="83"/>
      <c r="G23" s="83"/>
      <c r="H23" s="83"/>
      <c r="I23" s="83"/>
      <c r="J23" s="4"/>
    </row>
    <row r="24" spans="1:10" s="3" customFormat="1" x14ac:dyDescent="0.2">
      <c r="A24" s="78"/>
      <c r="B24" s="78"/>
      <c r="C24" s="81"/>
      <c r="D24" s="246" t="s">
        <v>41</v>
      </c>
      <c r="E24" s="82"/>
      <c r="F24" s="83"/>
      <c r="G24" s="83"/>
      <c r="H24" s="83"/>
      <c r="I24" s="83"/>
      <c r="J24" s="4"/>
    </row>
    <row r="25" spans="1:10" s="3" customFormat="1" x14ac:dyDescent="0.2">
      <c r="A25" s="78"/>
      <c r="B25" s="78"/>
      <c r="C25" s="81"/>
      <c r="D25" s="246" t="s">
        <v>42</v>
      </c>
      <c r="E25" s="82"/>
      <c r="F25" s="83"/>
      <c r="G25" s="83"/>
      <c r="H25" s="83"/>
      <c r="I25" s="83"/>
      <c r="J25" s="4"/>
    </row>
    <row r="26" spans="1:10" x14ac:dyDescent="0.2">
      <c r="A26" s="140"/>
      <c r="B26" s="136"/>
      <c r="C26" s="140"/>
      <c r="D26" s="142" t="s">
        <v>50</v>
      </c>
      <c r="E26" s="142"/>
      <c r="F26" s="139"/>
      <c r="G26" s="139">
        <f>F26*80%</f>
        <v>0</v>
      </c>
      <c r="H26" s="139">
        <f>F26*15%</f>
        <v>0</v>
      </c>
      <c r="I26" s="139">
        <f>F26*5%</f>
        <v>0</v>
      </c>
    </row>
    <row r="27" spans="1:10" x14ac:dyDescent="0.2">
      <c r="A27" s="140"/>
      <c r="B27" s="136"/>
      <c r="C27" s="140"/>
      <c r="D27" s="142" t="s">
        <v>51</v>
      </c>
      <c r="E27" s="142"/>
      <c r="F27" s="220">
        <f>SUM(F28:F31)</f>
        <v>0</v>
      </c>
      <c r="G27" s="220">
        <f t="shared" ref="G27:I27" si="9">SUM(G28:G31)</f>
        <v>0</v>
      </c>
      <c r="H27" s="220">
        <f t="shared" si="9"/>
        <v>0</v>
      </c>
      <c r="I27" s="220">
        <f t="shared" si="9"/>
        <v>0</v>
      </c>
    </row>
    <row r="28" spans="1:10" s="3" customFormat="1" x14ac:dyDescent="0.2">
      <c r="A28" s="78"/>
      <c r="B28" s="78"/>
      <c r="C28" s="81"/>
      <c r="D28" s="246" t="s">
        <v>39</v>
      </c>
      <c r="E28" s="82"/>
      <c r="F28" s="83"/>
      <c r="G28" s="83"/>
      <c r="H28" s="83"/>
      <c r="I28" s="83"/>
      <c r="J28" s="4"/>
    </row>
    <row r="29" spans="1:10" s="3" customFormat="1" x14ac:dyDescent="0.2">
      <c r="A29" s="78"/>
      <c r="B29" s="78"/>
      <c r="C29" s="81"/>
      <c r="D29" s="246" t="s">
        <v>40</v>
      </c>
      <c r="E29" s="82"/>
      <c r="F29" s="83"/>
      <c r="G29" s="83"/>
      <c r="H29" s="83"/>
      <c r="I29" s="83"/>
      <c r="J29" s="4"/>
    </row>
    <row r="30" spans="1:10" s="3" customFormat="1" x14ac:dyDescent="0.2">
      <c r="A30" s="78"/>
      <c r="B30" s="78"/>
      <c r="C30" s="81"/>
      <c r="D30" s="246" t="s">
        <v>41</v>
      </c>
      <c r="E30" s="82"/>
      <c r="F30" s="83"/>
      <c r="G30" s="83"/>
      <c r="H30" s="83"/>
      <c r="I30" s="83"/>
      <c r="J30" s="4"/>
    </row>
    <row r="31" spans="1:10" s="3" customFormat="1" x14ac:dyDescent="0.2">
      <c r="A31" s="78"/>
      <c r="B31" s="78"/>
      <c r="C31" s="81"/>
      <c r="D31" s="246" t="s">
        <v>42</v>
      </c>
      <c r="E31" s="82"/>
      <c r="F31" s="83"/>
      <c r="G31" s="83"/>
      <c r="H31" s="83"/>
      <c r="I31" s="83"/>
      <c r="J31" s="4"/>
    </row>
    <row r="32" spans="1:10" x14ac:dyDescent="0.2">
      <c r="A32" s="136"/>
      <c r="B32" s="136"/>
      <c r="C32" s="140"/>
      <c r="D32" s="138" t="s">
        <v>52</v>
      </c>
      <c r="E32" s="138"/>
      <c r="F32" s="220">
        <f>SUM(F33:F36)</f>
        <v>0</v>
      </c>
      <c r="G32" s="139">
        <f>F32*80%</f>
        <v>0</v>
      </c>
      <c r="H32" s="139">
        <f>F32*10%</f>
        <v>0</v>
      </c>
      <c r="I32" s="139">
        <f>F32*10%</f>
        <v>0</v>
      </c>
    </row>
    <row r="33" spans="1:14" s="3" customFormat="1" x14ac:dyDescent="0.2">
      <c r="A33" s="78"/>
      <c r="B33" s="78"/>
      <c r="C33" s="81"/>
      <c r="D33" s="246" t="s">
        <v>39</v>
      </c>
      <c r="E33" s="82" t="s">
        <v>53</v>
      </c>
      <c r="F33" s="83"/>
      <c r="G33" s="139">
        <f>F33*80%</f>
        <v>0</v>
      </c>
      <c r="H33" s="139">
        <f>F33*13%</f>
        <v>0</v>
      </c>
      <c r="I33" s="139"/>
      <c r="J33" s="4"/>
    </row>
    <row r="34" spans="1:14" s="3" customFormat="1" x14ac:dyDescent="0.2">
      <c r="A34" s="78"/>
      <c r="B34" s="78"/>
      <c r="C34" s="81"/>
      <c r="D34" s="246" t="s">
        <v>40</v>
      </c>
      <c r="E34" s="82"/>
      <c r="F34" s="83"/>
      <c r="G34" s="83"/>
      <c r="H34" s="83"/>
      <c r="I34" s="83"/>
      <c r="J34" s="4"/>
    </row>
    <row r="35" spans="1:14" s="3" customFormat="1" x14ac:dyDescent="0.2">
      <c r="A35" s="78"/>
      <c r="B35" s="78"/>
      <c r="C35" s="81"/>
      <c r="D35" s="246" t="s">
        <v>41</v>
      </c>
      <c r="E35" s="82"/>
      <c r="F35" s="83"/>
      <c r="G35" s="83"/>
      <c r="H35" s="83"/>
      <c r="I35" s="83"/>
      <c r="J35" s="4"/>
    </row>
    <row r="36" spans="1:14" s="3" customFormat="1" x14ac:dyDescent="0.2">
      <c r="A36" s="78"/>
      <c r="B36" s="78"/>
      <c r="C36" s="81"/>
      <c r="D36" s="246" t="s">
        <v>42</v>
      </c>
      <c r="E36" s="82"/>
      <c r="F36" s="83"/>
      <c r="G36" s="83"/>
      <c r="H36" s="83"/>
      <c r="I36" s="83"/>
      <c r="J36" s="4"/>
    </row>
    <row r="37" spans="1:14" x14ac:dyDescent="0.2">
      <c r="A37" s="140"/>
      <c r="B37" s="136"/>
      <c r="C37" s="140"/>
      <c r="D37" s="142" t="s">
        <v>54</v>
      </c>
      <c r="E37" s="142"/>
      <c r="F37" s="139"/>
      <c r="G37" s="139">
        <f t="shared" ref="G37:G43" si="10">F37*80%</f>
        <v>0</v>
      </c>
      <c r="H37" s="139">
        <f>F37*0.05</f>
        <v>0</v>
      </c>
      <c r="I37" s="139">
        <f>F37*0.15</f>
        <v>0</v>
      </c>
    </row>
    <row r="38" spans="1:14" x14ac:dyDescent="0.2">
      <c r="A38" s="140"/>
      <c r="B38" s="136"/>
      <c r="C38" s="140"/>
      <c r="D38" s="142" t="s">
        <v>55</v>
      </c>
      <c r="E38" s="142"/>
      <c r="F38" s="139"/>
      <c r="G38" s="139">
        <f t="shared" si="10"/>
        <v>0</v>
      </c>
      <c r="H38" s="139">
        <f t="shared" ref="H38:H43" si="11">F38*10%</f>
        <v>0</v>
      </c>
      <c r="I38" s="139">
        <f t="shared" ref="I38:I43" si="12">F38*10%</f>
        <v>0</v>
      </c>
    </row>
    <row r="39" spans="1:14" x14ac:dyDescent="0.2">
      <c r="A39" s="140"/>
      <c r="B39" s="136"/>
      <c r="C39" s="140"/>
      <c r="D39" s="142" t="s">
        <v>56</v>
      </c>
      <c r="E39" s="142"/>
      <c r="F39" s="139"/>
      <c r="G39" s="139">
        <f t="shared" si="10"/>
        <v>0</v>
      </c>
      <c r="H39" s="139"/>
      <c r="I39" s="139"/>
    </row>
    <row r="40" spans="1:14" x14ac:dyDescent="0.2">
      <c r="A40" s="140"/>
      <c r="B40" s="136"/>
      <c r="C40" s="140" t="s">
        <v>57</v>
      </c>
      <c r="D40" s="142" t="s">
        <v>58</v>
      </c>
      <c r="E40" s="142"/>
      <c r="F40" s="139"/>
      <c r="G40" s="139">
        <f t="shared" si="10"/>
        <v>0</v>
      </c>
      <c r="H40" s="139">
        <f t="shared" si="11"/>
        <v>0</v>
      </c>
      <c r="I40" s="139">
        <f t="shared" si="12"/>
        <v>0</v>
      </c>
    </row>
    <row r="41" spans="1:14" x14ac:dyDescent="0.2">
      <c r="A41" s="140"/>
      <c r="B41" s="136"/>
      <c r="C41" s="140" t="s">
        <v>59</v>
      </c>
      <c r="D41" s="142" t="s">
        <v>60</v>
      </c>
      <c r="E41" s="142"/>
      <c r="F41" s="139"/>
      <c r="G41" s="139">
        <f t="shared" si="10"/>
        <v>0</v>
      </c>
      <c r="H41" s="139">
        <f t="shared" si="11"/>
        <v>0</v>
      </c>
      <c r="I41" s="139">
        <f t="shared" si="12"/>
        <v>0</v>
      </c>
    </row>
    <row r="42" spans="1:14" x14ac:dyDescent="0.2">
      <c r="A42" s="140"/>
      <c r="B42" s="136"/>
      <c r="C42" s="140"/>
      <c r="D42" s="142" t="s">
        <v>61</v>
      </c>
      <c r="E42" s="142"/>
      <c r="F42" s="139"/>
      <c r="G42" s="139">
        <f t="shared" si="10"/>
        <v>0</v>
      </c>
      <c r="H42" s="139">
        <f t="shared" si="11"/>
        <v>0</v>
      </c>
      <c r="I42" s="139">
        <f t="shared" si="12"/>
        <v>0</v>
      </c>
    </row>
    <row r="43" spans="1:14" x14ac:dyDescent="0.2">
      <c r="A43" s="140"/>
      <c r="B43" s="136"/>
      <c r="C43" s="140"/>
      <c r="D43" s="142" t="s">
        <v>62</v>
      </c>
      <c r="E43" s="142"/>
      <c r="F43" s="139"/>
      <c r="G43" s="139">
        <f t="shared" si="10"/>
        <v>0</v>
      </c>
      <c r="H43" s="139">
        <f t="shared" si="11"/>
        <v>0</v>
      </c>
      <c r="I43" s="139">
        <f t="shared" si="12"/>
        <v>0</v>
      </c>
    </row>
    <row r="44" spans="1:14" x14ac:dyDescent="0.2">
      <c r="A44" s="140"/>
      <c r="B44" s="136"/>
      <c r="C44" s="140"/>
      <c r="D44" s="142" t="s">
        <v>63</v>
      </c>
      <c r="E44" s="142"/>
      <c r="F44" s="220">
        <f>SUM(F45:F48)</f>
        <v>0</v>
      </c>
      <c r="G44" s="220">
        <f t="shared" ref="G44:I44" si="13">SUM(G45:G48)</f>
        <v>0</v>
      </c>
      <c r="H44" s="220">
        <f t="shared" si="13"/>
        <v>0</v>
      </c>
      <c r="I44" s="220">
        <f t="shared" si="13"/>
        <v>0</v>
      </c>
    </row>
    <row r="45" spans="1:14" s="3" customFormat="1" x14ac:dyDescent="0.2">
      <c r="A45" s="78"/>
      <c r="B45" s="78"/>
      <c r="C45" s="81"/>
      <c r="D45" s="246" t="s">
        <v>39</v>
      </c>
      <c r="E45" s="85" t="s">
        <v>64</v>
      </c>
      <c r="F45" s="226"/>
      <c r="G45" s="139">
        <f t="shared" ref="G45:G46" si="14">F45*80%</f>
        <v>0</v>
      </c>
      <c r="H45" s="139">
        <f t="shared" ref="H45:H46" si="15">F45*10%</f>
        <v>0</v>
      </c>
      <c r="I45" s="139">
        <f t="shared" ref="I45:I46" si="16">F45*10%</f>
        <v>0</v>
      </c>
      <c r="J45" s="4"/>
    </row>
    <row r="46" spans="1:14" s="3" customFormat="1" x14ac:dyDescent="0.2">
      <c r="A46" s="78"/>
      <c r="B46" s="78"/>
      <c r="C46" s="81"/>
      <c r="D46" s="246" t="s">
        <v>40</v>
      </c>
      <c r="E46" s="82" t="s">
        <v>65</v>
      </c>
      <c r="F46" s="83"/>
      <c r="G46" s="139">
        <f t="shared" si="14"/>
        <v>0</v>
      </c>
      <c r="H46" s="139">
        <f t="shared" si="15"/>
        <v>0</v>
      </c>
      <c r="I46" s="139">
        <f t="shared" si="16"/>
        <v>0</v>
      </c>
      <c r="J46" s="4"/>
    </row>
    <row r="47" spans="1:14" s="3" customFormat="1" x14ac:dyDescent="0.2">
      <c r="A47" s="78"/>
      <c r="B47" s="78"/>
      <c r="C47" s="81"/>
      <c r="D47" s="246" t="s">
        <v>41</v>
      </c>
      <c r="E47" s="82"/>
      <c r="F47" s="83"/>
      <c r="G47" s="83"/>
      <c r="H47" s="83"/>
      <c r="I47" s="83"/>
      <c r="J47" s="4"/>
    </row>
    <row r="48" spans="1:14" s="3" customFormat="1" x14ac:dyDescent="0.2">
      <c r="A48" s="78"/>
      <c r="B48" s="78"/>
      <c r="C48" s="81"/>
      <c r="D48" s="246" t="s">
        <v>42</v>
      </c>
      <c r="E48" s="82"/>
      <c r="F48" s="83"/>
      <c r="G48" s="83"/>
      <c r="H48" s="83"/>
      <c r="I48" s="83"/>
      <c r="J48" s="4"/>
      <c r="K48"/>
      <c r="L48"/>
      <c r="M48"/>
      <c r="N48"/>
    </row>
    <row r="49" spans="1:15" x14ac:dyDescent="0.2">
      <c r="A49" s="136"/>
      <c r="B49" s="136"/>
      <c r="C49" s="140"/>
      <c r="D49" s="138" t="s">
        <v>66</v>
      </c>
      <c r="E49" s="138"/>
      <c r="F49" s="220">
        <f>SUM(F50:F53)</f>
        <v>0</v>
      </c>
      <c r="G49" s="220">
        <f t="shared" ref="G49:I49" si="17">SUM(G50:G53)</f>
        <v>0</v>
      </c>
      <c r="H49" s="220">
        <f t="shared" si="17"/>
        <v>0</v>
      </c>
      <c r="I49" s="220">
        <f t="shared" si="17"/>
        <v>0</v>
      </c>
      <c r="K49" s="3"/>
      <c r="L49" s="3"/>
      <c r="M49" s="3"/>
      <c r="N49" s="3"/>
    </row>
    <row r="50" spans="1:15" s="3" customFormat="1" x14ac:dyDescent="0.2">
      <c r="A50" s="78"/>
      <c r="B50" s="78"/>
      <c r="C50" s="81"/>
      <c r="D50" s="246" t="s">
        <v>39</v>
      </c>
      <c r="E50" s="82" t="s">
        <v>67</v>
      </c>
      <c r="F50" s="83"/>
      <c r="G50" s="139">
        <f t="shared" ref="G50:G51" si="18">F50*80%</f>
        <v>0</v>
      </c>
      <c r="H50" s="139">
        <f t="shared" ref="H50:H51" si="19">F50*10%</f>
        <v>0</v>
      </c>
      <c r="I50" s="139">
        <f t="shared" ref="I50:I51" si="20">F50*10%</f>
        <v>0</v>
      </c>
      <c r="J50" s="4"/>
    </row>
    <row r="51" spans="1:15" s="3" customFormat="1" x14ac:dyDescent="0.2">
      <c r="A51" s="78"/>
      <c r="B51" s="78"/>
      <c r="C51" s="81"/>
      <c r="D51" s="246" t="s">
        <v>40</v>
      </c>
      <c r="E51" s="82" t="s">
        <v>68</v>
      </c>
      <c r="F51" s="83"/>
      <c r="G51" s="139">
        <f t="shared" si="18"/>
        <v>0</v>
      </c>
      <c r="H51" s="139">
        <f t="shared" si="19"/>
        <v>0</v>
      </c>
      <c r="I51" s="139">
        <f t="shared" si="20"/>
        <v>0</v>
      </c>
      <c r="J51" s="4"/>
    </row>
    <row r="52" spans="1:15" s="3" customFormat="1" x14ac:dyDescent="0.2">
      <c r="A52" s="78"/>
      <c r="B52" s="78"/>
      <c r="C52" s="81"/>
      <c r="D52" s="246" t="s">
        <v>41</v>
      </c>
      <c r="E52" s="82"/>
      <c r="F52" s="83"/>
      <c r="G52" s="83"/>
      <c r="H52" s="83"/>
      <c r="I52" s="83"/>
      <c r="J52" s="4"/>
    </row>
    <row r="53" spans="1:15" s="3" customFormat="1" x14ac:dyDescent="0.2">
      <c r="A53" s="78"/>
      <c r="B53" s="78"/>
      <c r="C53" s="81"/>
      <c r="D53" s="246" t="s">
        <v>42</v>
      </c>
      <c r="E53" s="82"/>
      <c r="F53" s="83"/>
      <c r="G53" s="83"/>
      <c r="H53" s="83"/>
      <c r="I53" s="83"/>
      <c r="J53" s="4"/>
    </row>
    <row r="54" spans="1:15" s="3" customFormat="1" x14ac:dyDescent="0.2">
      <c r="A54" s="78"/>
      <c r="B54" s="78"/>
      <c r="C54" s="78"/>
      <c r="D54" s="80"/>
      <c r="E54" s="80"/>
      <c r="F54" s="79"/>
      <c r="G54" s="69"/>
      <c r="H54" s="86"/>
      <c r="I54" s="86"/>
      <c r="J54" s="4"/>
      <c r="K54"/>
      <c r="L54"/>
      <c r="M54"/>
      <c r="N54"/>
    </row>
    <row r="55" spans="1:15" x14ac:dyDescent="0.2">
      <c r="A55" s="251" t="s">
        <v>69</v>
      </c>
      <c r="B55" s="252"/>
      <c r="C55" s="252"/>
      <c r="D55" s="253"/>
      <c r="E55" s="230"/>
      <c r="F55" s="220">
        <f>SUM(F8+F9+F11+F12+F13+F14+F15+F17+F18+F19+F20+F22+F23+F24+F25+F26+F28+F29+F30+F31+F33+F34+F35+F36+F37+F38+F39+F40+F41+F42+F43+F45+F46+F47+F48+F50+F51+F52+F53)</f>
        <v>0</v>
      </c>
      <c r="G55" s="220">
        <f>SUM(G8+G9+G11+G12+G13+G14+G15+G17+G18+G19+G20+G22+G23+G24+G25+G26+G28+G29+G30+G31+G33+G34+G35+G36+G37+G38+G39+G40+G41+G42+G43+G45+G46+G47+G48+G50+G51+G52+G53)</f>
        <v>0</v>
      </c>
      <c r="H55" s="220">
        <f>SUM(H8+H9+H11+H12+H13+H14+H15+H17+H18+H19+H20+H22+H23+H24+H25+H26+H28+H29+H30+H31+H33+H34+H35+H36+H37+H38+H39+H40+H41+H42+H43+H45+H46+H47+H48+H50+H51+H52+H53)</f>
        <v>0</v>
      </c>
      <c r="I55" s="220">
        <f>SUM(I8+I9+I11+I12+I13+I14+I15+I17+I18+I19+I20+I22+I23+I24+I25+I26+I28+I29+I30+I31+I33+I34+I35+I36+I37+I38+I39+I40+I41+I42+I43+I45+I46+I47+I48+I50+I51+I52+I53)</f>
        <v>0</v>
      </c>
    </row>
    <row r="56" spans="1:15" x14ac:dyDescent="0.2">
      <c r="A56" s="87"/>
      <c r="B56" s="87"/>
      <c r="C56" s="87"/>
      <c r="D56" s="87"/>
      <c r="E56" s="87"/>
      <c r="F56" s="460" t="s">
        <v>70</v>
      </c>
      <c r="G56" s="460"/>
      <c r="H56" s="460"/>
      <c r="I56" s="460"/>
    </row>
    <row r="57" spans="1:15" x14ac:dyDescent="0.2">
      <c r="G57" s="79"/>
      <c r="H57" s="88"/>
    </row>
    <row r="58" spans="1:15" ht="23.25" x14ac:dyDescent="0.35">
      <c r="A58" s="457" t="s">
        <v>71</v>
      </c>
      <c r="B58" s="458"/>
      <c r="C58" s="458"/>
      <c r="D58" s="458"/>
      <c r="E58" s="458"/>
      <c r="F58" s="458"/>
      <c r="G58" s="458"/>
      <c r="H58" s="458"/>
      <c r="I58" s="459"/>
      <c r="K58" s="5"/>
      <c r="L58" s="5"/>
      <c r="M58" s="5"/>
      <c r="N58" s="5"/>
    </row>
    <row r="59" spans="1:15" ht="34.5" customHeight="1" x14ac:dyDescent="0.2">
      <c r="A59" s="250" t="s">
        <v>28</v>
      </c>
      <c r="B59" s="73" t="s">
        <v>29</v>
      </c>
      <c r="C59" s="241" t="s">
        <v>30</v>
      </c>
      <c r="D59" s="74" t="s">
        <v>31</v>
      </c>
      <c r="E59" s="74"/>
      <c r="F59" s="89" t="s">
        <v>32</v>
      </c>
      <c r="G59" s="76" t="s">
        <v>33</v>
      </c>
      <c r="H59" s="77" t="s">
        <v>34</v>
      </c>
      <c r="I59" s="77" t="s">
        <v>35</v>
      </c>
      <c r="K59" s="5"/>
      <c r="L59" s="5"/>
      <c r="M59" s="5"/>
      <c r="N59" s="5"/>
      <c r="O59" s="5"/>
    </row>
    <row r="60" spans="1:15" x14ac:dyDescent="0.2">
      <c r="A60" s="140"/>
      <c r="B60" s="140"/>
      <c r="C60" s="140"/>
      <c r="D60" s="142" t="s">
        <v>72</v>
      </c>
      <c r="E60" s="142"/>
      <c r="F60" s="229">
        <f>SUM('Salary - Wage Detail'!H68)</f>
        <v>0</v>
      </c>
      <c r="G60" s="222">
        <f>SUM('Salary - Wage Detail'!L68)</f>
        <v>0</v>
      </c>
      <c r="H60" s="222">
        <f>SUM('Salary - Wage Detail'!M68)</f>
        <v>0</v>
      </c>
      <c r="I60" s="222">
        <f>SUM('Salary - Wage Detail'!N68)</f>
        <v>0</v>
      </c>
      <c r="K60" s="5"/>
      <c r="L60" s="5"/>
      <c r="M60" s="5"/>
      <c r="N60" s="5"/>
      <c r="O60" s="5"/>
    </row>
    <row r="61" spans="1:15" x14ac:dyDescent="0.2">
      <c r="A61" s="140">
        <f>SUM(A60)+1</f>
        <v>1</v>
      </c>
      <c r="B61" s="140"/>
      <c r="C61" s="140"/>
      <c r="D61" s="142" t="s">
        <v>73</v>
      </c>
      <c r="E61" s="142"/>
      <c r="F61" s="229">
        <f>'Salary - Wage Detail'!D52</f>
        <v>0</v>
      </c>
      <c r="G61" s="84">
        <f>'Salary - Wage Detail'!O52</f>
        <v>0</v>
      </c>
      <c r="H61" s="352">
        <f>'Salary - Wage Detail'!P52</f>
        <v>0</v>
      </c>
      <c r="I61" s="352">
        <f>'Salary - Wage Detail'!Q52</f>
        <v>0</v>
      </c>
      <c r="K61" s="5"/>
      <c r="L61" s="5"/>
      <c r="M61" s="5"/>
      <c r="N61" s="5"/>
      <c r="O61" s="5"/>
    </row>
    <row r="62" spans="1:15" x14ac:dyDescent="0.2">
      <c r="A62" s="140">
        <f t="shared" ref="A62:A103" si="21">SUM(A61)+1</f>
        <v>2</v>
      </c>
      <c r="B62" s="140"/>
      <c r="C62" s="140"/>
      <c r="D62" s="141" t="s">
        <v>74</v>
      </c>
      <c r="E62" s="141"/>
      <c r="F62" s="139"/>
      <c r="G62" s="222"/>
      <c r="H62" s="222"/>
      <c r="I62" s="222"/>
      <c r="O62" s="5"/>
    </row>
    <row r="63" spans="1:15" x14ac:dyDescent="0.2">
      <c r="A63" s="140">
        <f t="shared" si="21"/>
        <v>3</v>
      </c>
      <c r="B63" s="140"/>
      <c r="C63" s="140"/>
      <c r="D63" s="141" t="s">
        <v>75</v>
      </c>
      <c r="E63" s="141"/>
      <c r="F63" s="220">
        <f>SUM(F64:F67)</f>
        <v>0</v>
      </c>
      <c r="G63" s="220">
        <f t="shared" ref="G63:I63" si="22">SUM(G64:G67)</f>
        <v>0</v>
      </c>
      <c r="H63" s="220">
        <f t="shared" si="22"/>
        <v>0</v>
      </c>
      <c r="I63" s="220">
        <f t="shared" si="22"/>
        <v>0</v>
      </c>
    </row>
    <row r="64" spans="1:15" s="5" customFormat="1" x14ac:dyDescent="0.2">
      <c r="A64" s="73">
        <f t="shared" si="21"/>
        <v>4</v>
      </c>
      <c r="B64" s="73"/>
      <c r="C64" s="81"/>
      <c r="D64" s="246" t="s">
        <v>39</v>
      </c>
      <c r="E64" s="82"/>
      <c r="F64" s="83"/>
      <c r="G64" s="83"/>
      <c r="H64" s="83"/>
      <c r="I64" s="83"/>
      <c r="K64"/>
      <c r="L64"/>
      <c r="M64"/>
      <c r="N64"/>
      <c r="O64"/>
    </row>
    <row r="65" spans="1:15" s="5" customFormat="1" x14ac:dyDescent="0.2">
      <c r="A65" s="73">
        <f t="shared" si="21"/>
        <v>5</v>
      </c>
      <c r="B65" s="73"/>
      <c r="C65" s="81"/>
      <c r="D65" s="246" t="s">
        <v>40</v>
      </c>
      <c r="E65" s="82"/>
      <c r="F65" s="83"/>
      <c r="G65" s="83"/>
      <c r="H65" s="83"/>
      <c r="I65" s="83"/>
      <c r="K65"/>
      <c r="L65"/>
      <c r="M65"/>
      <c r="N65"/>
      <c r="O65"/>
    </row>
    <row r="66" spans="1:15" s="5" customFormat="1" x14ac:dyDescent="0.2">
      <c r="A66" s="73">
        <f t="shared" si="21"/>
        <v>6</v>
      </c>
      <c r="B66" s="73"/>
      <c r="C66" s="81"/>
      <c r="D66" s="246" t="s">
        <v>41</v>
      </c>
      <c r="E66" s="82"/>
      <c r="F66" s="83"/>
      <c r="G66" s="83"/>
      <c r="H66" s="83"/>
      <c r="I66" s="83"/>
      <c r="K66"/>
      <c r="L66"/>
      <c r="M66"/>
      <c r="N66"/>
      <c r="O66"/>
    </row>
    <row r="67" spans="1:15" s="5" customFormat="1" x14ac:dyDescent="0.2">
      <c r="A67" s="73">
        <f t="shared" si="21"/>
        <v>7</v>
      </c>
      <c r="B67" s="73"/>
      <c r="C67" s="81"/>
      <c r="D67" s="246" t="s">
        <v>42</v>
      </c>
      <c r="E67" s="82"/>
      <c r="F67" s="83"/>
      <c r="G67" s="83"/>
      <c r="H67" s="83"/>
      <c r="I67" s="83"/>
      <c r="K67"/>
      <c r="L67"/>
      <c r="M67"/>
      <c r="N67"/>
      <c r="O67"/>
    </row>
    <row r="68" spans="1:15" x14ac:dyDescent="0.2">
      <c r="A68" s="140">
        <f t="shared" si="21"/>
        <v>8</v>
      </c>
      <c r="B68" s="140"/>
      <c r="C68" s="140"/>
      <c r="D68" s="142" t="s">
        <v>43</v>
      </c>
      <c r="E68" s="142"/>
      <c r="F68" s="139"/>
      <c r="G68" s="139"/>
      <c r="H68" s="139"/>
      <c r="I68" s="139"/>
    </row>
    <row r="69" spans="1:15" x14ac:dyDescent="0.2">
      <c r="A69" s="140">
        <f t="shared" si="21"/>
        <v>9</v>
      </c>
      <c r="B69" s="140"/>
      <c r="C69" s="140"/>
      <c r="D69" s="142" t="s">
        <v>44</v>
      </c>
      <c r="E69" s="142"/>
      <c r="F69" s="220">
        <f>SUM(F70:F73)</f>
        <v>0</v>
      </c>
      <c r="G69" s="220">
        <f t="shared" ref="G69:I69" si="23">SUM(G70:G73)</f>
        <v>0</v>
      </c>
      <c r="H69" s="220">
        <f t="shared" si="23"/>
        <v>0</v>
      </c>
      <c r="I69" s="220">
        <f t="shared" si="23"/>
        <v>0</v>
      </c>
    </row>
    <row r="70" spans="1:15" x14ac:dyDescent="0.2">
      <c r="A70" s="73">
        <f t="shared" si="21"/>
        <v>10</v>
      </c>
      <c r="B70" s="73"/>
      <c r="C70" s="81"/>
      <c r="D70" s="246" t="s">
        <v>39</v>
      </c>
      <c r="E70" s="82"/>
      <c r="F70" s="83"/>
      <c r="G70" s="83"/>
      <c r="H70" s="83"/>
      <c r="I70" s="83"/>
    </row>
    <row r="71" spans="1:15" x14ac:dyDescent="0.2">
      <c r="A71" s="73">
        <f t="shared" si="21"/>
        <v>11</v>
      </c>
      <c r="B71" s="73"/>
      <c r="C71" s="81"/>
      <c r="D71" s="246" t="s">
        <v>40</v>
      </c>
      <c r="E71" s="82"/>
      <c r="F71" s="83"/>
      <c r="G71" s="83"/>
      <c r="H71" s="83"/>
      <c r="I71" s="83"/>
    </row>
    <row r="72" spans="1:15" x14ac:dyDescent="0.2">
      <c r="A72" s="73">
        <f t="shared" si="21"/>
        <v>12</v>
      </c>
      <c r="B72" s="73"/>
      <c r="C72" s="81"/>
      <c r="D72" s="246" t="s">
        <v>41</v>
      </c>
      <c r="E72" s="82"/>
      <c r="F72" s="83"/>
      <c r="G72" s="83"/>
      <c r="H72" s="83"/>
      <c r="I72" s="83"/>
    </row>
    <row r="73" spans="1:15" x14ac:dyDescent="0.2">
      <c r="A73" s="73">
        <f t="shared" si="21"/>
        <v>13</v>
      </c>
      <c r="B73" s="73"/>
      <c r="C73" s="81"/>
      <c r="D73" s="246" t="s">
        <v>42</v>
      </c>
      <c r="E73" s="82"/>
      <c r="F73" s="83"/>
      <c r="G73" s="83"/>
      <c r="H73" s="83"/>
      <c r="I73" s="83"/>
      <c r="K73" s="3"/>
      <c r="L73" s="3"/>
      <c r="M73" s="3"/>
      <c r="N73" s="3"/>
    </row>
    <row r="74" spans="1:15" x14ac:dyDescent="0.2">
      <c r="A74" s="140">
        <f t="shared" si="21"/>
        <v>14</v>
      </c>
      <c r="B74" s="140"/>
      <c r="C74" s="140"/>
      <c r="D74" s="142" t="s">
        <v>76</v>
      </c>
      <c r="E74" s="142"/>
      <c r="F74" s="220">
        <f>SUM(F75:F78)</f>
        <v>0</v>
      </c>
      <c r="G74" s="220">
        <f t="shared" ref="G74:I74" si="24">SUM(G75:G78)</f>
        <v>0</v>
      </c>
      <c r="H74" s="220">
        <f t="shared" si="24"/>
        <v>0</v>
      </c>
      <c r="I74" s="220">
        <f t="shared" si="24"/>
        <v>0</v>
      </c>
      <c r="K74" s="3"/>
      <c r="L74" s="3"/>
      <c r="M74" s="3"/>
      <c r="N74" s="3"/>
      <c r="O74" s="3"/>
    </row>
    <row r="75" spans="1:15" x14ac:dyDescent="0.2">
      <c r="A75" s="73">
        <f t="shared" si="21"/>
        <v>15</v>
      </c>
      <c r="B75" s="73"/>
      <c r="C75" s="81"/>
      <c r="D75" s="246" t="s">
        <v>39</v>
      </c>
      <c r="E75" s="82"/>
      <c r="F75" s="83"/>
      <c r="G75" s="83"/>
      <c r="H75" s="83"/>
      <c r="I75" s="83"/>
      <c r="O75" s="3"/>
    </row>
    <row r="76" spans="1:15" x14ac:dyDescent="0.2">
      <c r="A76" s="73">
        <f t="shared" si="21"/>
        <v>16</v>
      </c>
      <c r="B76" s="73"/>
      <c r="C76" s="81"/>
      <c r="D76" s="246" t="s">
        <v>40</v>
      </c>
      <c r="E76" s="82"/>
      <c r="F76" s="83"/>
      <c r="G76" s="83"/>
      <c r="H76" s="83"/>
      <c r="I76" s="83"/>
      <c r="K76" s="1"/>
      <c r="L76" s="1"/>
      <c r="M76" s="1"/>
      <c r="N76" s="1"/>
    </row>
    <row r="77" spans="1:15" x14ac:dyDescent="0.2">
      <c r="A77" s="73">
        <f t="shared" si="21"/>
        <v>17</v>
      </c>
      <c r="B77" s="73"/>
      <c r="C77" s="81"/>
      <c r="D77" s="246" t="s">
        <v>41</v>
      </c>
      <c r="E77" s="82"/>
      <c r="F77" s="83"/>
      <c r="G77" s="83"/>
      <c r="H77" s="83"/>
      <c r="I77" s="83"/>
      <c r="O77" s="1"/>
    </row>
    <row r="78" spans="1:15" x14ac:dyDescent="0.2">
      <c r="A78" s="73">
        <f t="shared" si="21"/>
        <v>18</v>
      </c>
      <c r="B78" s="73"/>
      <c r="C78" s="81"/>
      <c r="D78" s="246" t="s">
        <v>42</v>
      </c>
      <c r="E78" s="82"/>
      <c r="F78" s="83"/>
      <c r="G78" s="83"/>
      <c r="H78" s="83"/>
      <c r="I78" s="83"/>
    </row>
    <row r="79" spans="1:15" s="3" customFormat="1" x14ac:dyDescent="0.2">
      <c r="A79" s="140">
        <f t="shared" si="21"/>
        <v>19</v>
      </c>
      <c r="B79" s="140"/>
      <c r="C79" s="140"/>
      <c r="D79" s="142" t="s">
        <v>77</v>
      </c>
      <c r="E79" s="142"/>
      <c r="F79" s="139"/>
      <c r="G79" s="139"/>
      <c r="H79" s="139"/>
      <c r="I79" s="139"/>
      <c r="J79" s="4"/>
      <c r="K79"/>
      <c r="L79"/>
      <c r="M79"/>
      <c r="N79"/>
      <c r="O79"/>
    </row>
    <row r="80" spans="1:15" s="3" customFormat="1" x14ac:dyDescent="0.2">
      <c r="A80" s="140">
        <f t="shared" si="21"/>
        <v>20</v>
      </c>
      <c r="B80" s="140"/>
      <c r="C80" s="140"/>
      <c r="D80" s="142" t="s">
        <v>51</v>
      </c>
      <c r="E80" s="142"/>
      <c r="F80" s="220">
        <f>SUM(F81:F84)</f>
        <v>0</v>
      </c>
      <c r="G80" s="220">
        <f t="shared" ref="G80:I80" si="25">SUM(G81:G84)</f>
        <v>0</v>
      </c>
      <c r="H80" s="220">
        <f t="shared" si="25"/>
        <v>0</v>
      </c>
      <c r="I80" s="220">
        <f t="shared" si="25"/>
        <v>0</v>
      </c>
      <c r="J80" s="4"/>
      <c r="K80"/>
      <c r="L80"/>
      <c r="M80"/>
      <c r="N80"/>
      <c r="O80"/>
    </row>
    <row r="81" spans="1:15" x14ac:dyDescent="0.2">
      <c r="A81" s="73">
        <f t="shared" si="21"/>
        <v>21</v>
      </c>
      <c r="B81" s="73"/>
      <c r="C81" s="81"/>
      <c r="D81" s="246" t="s">
        <v>39</v>
      </c>
      <c r="E81" s="82"/>
      <c r="F81" s="83"/>
      <c r="G81" s="83"/>
      <c r="H81" s="83"/>
      <c r="I81" s="83"/>
    </row>
    <row r="82" spans="1:15" s="1" customFormat="1" x14ac:dyDescent="0.2">
      <c r="A82" s="73">
        <f t="shared" si="21"/>
        <v>22</v>
      </c>
      <c r="B82" s="73"/>
      <c r="C82" s="81"/>
      <c r="D82" s="246" t="s">
        <v>40</v>
      </c>
      <c r="E82" s="82"/>
      <c r="F82" s="83"/>
      <c r="G82" s="83"/>
      <c r="H82" s="83"/>
      <c r="I82" s="83"/>
      <c r="J82" s="5"/>
      <c r="K82"/>
      <c r="L82"/>
      <c r="M82"/>
      <c r="N82"/>
      <c r="O82"/>
    </row>
    <row r="83" spans="1:15" ht="12" customHeight="1" x14ac:dyDescent="0.2">
      <c r="A83" s="73">
        <f t="shared" si="21"/>
        <v>23</v>
      </c>
      <c r="B83" s="73"/>
      <c r="C83" s="81"/>
      <c r="D83" s="246" t="s">
        <v>41</v>
      </c>
      <c r="E83" s="82"/>
      <c r="F83" s="83"/>
      <c r="G83" s="83"/>
      <c r="H83" s="83"/>
      <c r="I83" s="83"/>
    </row>
    <row r="84" spans="1:15" x14ac:dyDescent="0.2">
      <c r="A84" s="73">
        <f t="shared" si="21"/>
        <v>24</v>
      </c>
      <c r="B84" s="73"/>
      <c r="C84" s="81"/>
      <c r="D84" s="246" t="s">
        <v>42</v>
      </c>
      <c r="E84" s="82"/>
      <c r="F84" s="83"/>
      <c r="G84" s="83"/>
      <c r="H84" s="83"/>
      <c r="I84" s="83"/>
    </row>
    <row r="85" spans="1:15" x14ac:dyDescent="0.2">
      <c r="A85" s="140">
        <f t="shared" si="21"/>
        <v>25</v>
      </c>
      <c r="B85" s="140"/>
      <c r="C85" s="140"/>
      <c r="D85" s="142" t="s">
        <v>78</v>
      </c>
      <c r="E85" s="142"/>
      <c r="F85" s="139"/>
      <c r="G85" s="345">
        <f>F85*50%</f>
        <v>0</v>
      </c>
      <c r="H85" s="345">
        <f>F85*25%</f>
        <v>0</v>
      </c>
      <c r="I85" s="139">
        <f>H85</f>
        <v>0</v>
      </c>
    </row>
    <row r="86" spans="1:15" x14ac:dyDescent="0.2">
      <c r="A86" s="140">
        <f t="shared" si="21"/>
        <v>26</v>
      </c>
      <c r="B86" s="140"/>
      <c r="C86" s="140"/>
      <c r="D86" s="142" t="s">
        <v>79</v>
      </c>
      <c r="E86" s="142"/>
      <c r="F86" s="139"/>
      <c r="G86" s="345"/>
      <c r="H86" s="345"/>
      <c r="I86" s="139">
        <f>H86</f>
        <v>0</v>
      </c>
      <c r="J86" s="148"/>
    </row>
    <row r="87" spans="1:15" x14ac:dyDescent="0.2">
      <c r="A87" s="140">
        <f t="shared" si="21"/>
        <v>27</v>
      </c>
      <c r="B87" s="140"/>
      <c r="C87" s="140"/>
      <c r="D87" s="142" t="s">
        <v>80</v>
      </c>
      <c r="E87" s="142"/>
      <c r="F87" s="220">
        <f>SUM(F88:F91)</f>
        <v>0</v>
      </c>
      <c r="G87" s="220">
        <f t="shared" ref="G87:I87" si="26">SUM(G88:G91)</f>
        <v>0</v>
      </c>
      <c r="H87" s="220">
        <f t="shared" si="26"/>
        <v>0</v>
      </c>
      <c r="I87" s="220">
        <f t="shared" si="26"/>
        <v>0</v>
      </c>
    </row>
    <row r="88" spans="1:15" x14ac:dyDescent="0.2">
      <c r="A88" s="73">
        <f t="shared" si="21"/>
        <v>28</v>
      </c>
      <c r="B88" s="73"/>
      <c r="C88" s="81"/>
      <c r="D88" s="246" t="s">
        <v>39</v>
      </c>
      <c r="E88" s="82" t="s">
        <v>81</v>
      </c>
      <c r="F88" s="83"/>
      <c r="G88" s="346">
        <f>F88*50%</f>
        <v>0</v>
      </c>
      <c r="H88" s="346">
        <f>F88*25%</f>
        <v>0</v>
      </c>
      <c r="I88" s="83">
        <f>H88</f>
        <v>0</v>
      </c>
    </row>
    <row r="89" spans="1:15" x14ac:dyDescent="0.2">
      <c r="A89" s="73">
        <f t="shared" si="21"/>
        <v>29</v>
      </c>
      <c r="B89" s="73"/>
      <c r="C89" s="81"/>
      <c r="D89" s="246" t="s">
        <v>40</v>
      </c>
      <c r="E89" s="82"/>
      <c r="F89" s="83"/>
      <c r="G89" s="83"/>
      <c r="H89" s="83"/>
      <c r="I89" s="83"/>
    </row>
    <row r="90" spans="1:15" x14ac:dyDescent="0.2">
      <c r="A90" s="73">
        <f t="shared" si="21"/>
        <v>30</v>
      </c>
      <c r="B90" s="73"/>
      <c r="C90" s="81"/>
      <c r="D90" s="246" t="s">
        <v>41</v>
      </c>
      <c r="E90" s="82"/>
      <c r="F90" s="83"/>
      <c r="G90" s="83"/>
      <c r="H90" s="83"/>
      <c r="I90" s="83"/>
    </row>
    <row r="91" spans="1:15" x14ac:dyDescent="0.2">
      <c r="A91" s="73">
        <f t="shared" si="21"/>
        <v>31</v>
      </c>
      <c r="B91" s="73"/>
      <c r="C91" s="81"/>
      <c r="D91" s="246" t="s">
        <v>42</v>
      </c>
      <c r="E91" s="82"/>
      <c r="F91" s="83"/>
      <c r="G91" s="83"/>
      <c r="H91" s="83"/>
      <c r="I91" s="83"/>
    </row>
    <row r="92" spans="1:15" x14ac:dyDescent="0.2">
      <c r="A92" s="140">
        <f t="shared" si="21"/>
        <v>32</v>
      </c>
      <c r="B92" s="140"/>
      <c r="C92" s="140"/>
      <c r="D92" s="142" t="s">
        <v>54</v>
      </c>
      <c r="E92" s="142"/>
      <c r="F92" s="139"/>
      <c r="G92" s="139"/>
      <c r="H92" s="139"/>
      <c r="I92" s="139"/>
    </row>
    <row r="93" spans="1:15" x14ac:dyDescent="0.2">
      <c r="A93" s="140">
        <f t="shared" si="21"/>
        <v>33</v>
      </c>
      <c r="B93" s="140"/>
      <c r="C93" s="140"/>
      <c r="D93" s="142" t="s">
        <v>82</v>
      </c>
      <c r="E93" s="142"/>
      <c r="F93" s="139"/>
      <c r="G93" s="139"/>
      <c r="H93" s="139"/>
      <c r="I93" s="139"/>
    </row>
    <row r="94" spans="1:15" x14ac:dyDescent="0.2">
      <c r="A94" s="140">
        <f t="shared" si="21"/>
        <v>34</v>
      </c>
      <c r="B94" s="140"/>
      <c r="C94" s="140"/>
      <c r="D94" s="142" t="s">
        <v>83</v>
      </c>
      <c r="E94" s="142"/>
      <c r="F94" s="220">
        <f>SUM(F95:F98)</f>
        <v>0</v>
      </c>
      <c r="G94" s="220">
        <f t="shared" ref="G94:I94" si="27">SUM(G95:G98)</f>
        <v>0</v>
      </c>
      <c r="H94" s="220">
        <f t="shared" si="27"/>
        <v>0</v>
      </c>
      <c r="I94" s="220">
        <f t="shared" si="27"/>
        <v>0</v>
      </c>
    </row>
    <row r="95" spans="1:15" x14ac:dyDescent="0.2">
      <c r="A95" s="73">
        <f t="shared" si="21"/>
        <v>35</v>
      </c>
      <c r="B95" s="73"/>
      <c r="C95" s="81"/>
      <c r="D95" s="246" t="s">
        <v>39</v>
      </c>
      <c r="E95" s="82" t="s">
        <v>84</v>
      </c>
      <c r="F95" s="83"/>
      <c r="G95" s="346">
        <f>F95*50%</f>
        <v>0</v>
      </c>
      <c r="H95" s="83">
        <f>F95*25%</f>
        <v>0</v>
      </c>
      <c r="I95" s="83">
        <f>F95*25%</f>
        <v>0</v>
      </c>
    </row>
    <row r="96" spans="1:15" x14ac:dyDescent="0.2">
      <c r="A96" s="73">
        <f t="shared" si="21"/>
        <v>36</v>
      </c>
      <c r="B96" s="73"/>
      <c r="C96" s="81"/>
      <c r="D96" s="246" t="s">
        <v>40</v>
      </c>
      <c r="E96" s="82"/>
      <c r="F96" s="83"/>
      <c r="G96" s="83"/>
      <c r="H96" s="83"/>
      <c r="I96" s="83"/>
    </row>
    <row r="97" spans="1:62" x14ac:dyDescent="0.2">
      <c r="A97" s="73">
        <f t="shared" si="21"/>
        <v>37</v>
      </c>
      <c r="B97" s="73"/>
      <c r="C97" s="81"/>
      <c r="D97" s="246" t="s">
        <v>41</v>
      </c>
      <c r="E97" s="82"/>
      <c r="F97" s="83"/>
      <c r="G97" s="83"/>
      <c r="H97" s="83"/>
      <c r="I97" s="83"/>
    </row>
    <row r="98" spans="1:62" x14ac:dyDescent="0.2">
      <c r="A98" s="73">
        <f t="shared" si="21"/>
        <v>38</v>
      </c>
      <c r="B98" s="73"/>
      <c r="C98" s="81"/>
      <c r="D98" s="246" t="s">
        <v>42</v>
      </c>
      <c r="E98" s="82"/>
      <c r="F98" s="83"/>
      <c r="G98" s="83"/>
      <c r="H98" s="83"/>
      <c r="I98" s="83"/>
    </row>
    <row r="99" spans="1:62" x14ac:dyDescent="0.2">
      <c r="A99" s="140">
        <f t="shared" si="21"/>
        <v>39</v>
      </c>
      <c r="B99" s="140"/>
      <c r="C99" s="140"/>
      <c r="D99" s="142" t="s">
        <v>63</v>
      </c>
      <c r="E99" s="142"/>
      <c r="F99" s="220">
        <f>SUM(F100:F103)</f>
        <v>0</v>
      </c>
      <c r="G99" s="220">
        <f t="shared" ref="G99:I99" si="28">SUM(G100:G103)</f>
        <v>0</v>
      </c>
      <c r="H99" s="220">
        <f t="shared" si="28"/>
        <v>0</v>
      </c>
      <c r="I99" s="220">
        <f t="shared" si="28"/>
        <v>0</v>
      </c>
    </row>
    <row r="100" spans="1:62" x14ac:dyDescent="0.2">
      <c r="A100" s="73">
        <f t="shared" si="21"/>
        <v>40</v>
      </c>
      <c r="B100" s="73"/>
      <c r="C100" s="81"/>
      <c r="D100" s="246" t="s">
        <v>39</v>
      </c>
      <c r="E100" s="91" t="s">
        <v>85</v>
      </c>
      <c r="F100" s="226"/>
      <c r="G100" s="83">
        <f>F100*50%</f>
        <v>0</v>
      </c>
      <c r="H100" s="83">
        <f>F100*40%</f>
        <v>0</v>
      </c>
      <c r="I100" s="83">
        <f>F100*10%</f>
        <v>0</v>
      </c>
    </row>
    <row r="101" spans="1:62" x14ac:dyDescent="0.2">
      <c r="A101" s="73">
        <f t="shared" si="21"/>
        <v>41</v>
      </c>
      <c r="B101" s="73"/>
      <c r="C101" s="81"/>
      <c r="D101" s="246" t="s">
        <v>40</v>
      </c>
      <c r="E101" s="82"/>
      <c r="F101" s="83"/>
      <c r="G101" s="83"/>
      <c r="H101" s="83"/>
      <c r="I101" s="83"/>
    </row>
    <row r="102" spans="1:62" x14ac:dyDescent="0.2">
      <c r="A102" s="73">
        <f t="shared" si="21"/>
        <v>42</v>
      </c>
      <c r="B102" s="73"/>
      <c r="C102" s="81"/>
      <c r="D102" s="246" t="s">
        <v>41</v>
      </c>
      <c r="E102" s="82"/>
      <c r="F102" s="83"/>
      <c r="G102" s="83"/>
      <c r="H102" s="83"/>
      <c r="I102" s="83"/>
    </row>
    <row r="103" spans="1:62" x14ac:dyDescent="0.2">
      <c r="A103" s="73">
        <f t="shared" si="21"/>
        <v>43</v>
      </c>
      <c r="B103" s="73"/>
      <c r="C103" s="81"/>
      <c r="D103" s="246" t="s">
        <v>42</v>
      </c>
      <c r="E103" s="82"/>
      <c r="F103" s="83"/>
      <c r="G103" s="83"/>
      <c r="H103" s="83"/>
      <c r="I103" s="83"/>
    </row>
    <row r="104" spans="1:62" x14ac:dyDescent="0.2">
      <c r="A104" s="78"/>
      <c r="B104" s="78"/>
      <c r="C104" s="78" t="s">
        <v>68</v>
      </c>
      <c r="D104" s="80" t="s">
        <v>68</v>
      </c>
      <c r="E104" s="80"/>
      <c r="F104" s="79" t="s">
        <v>68</v>
      </c>
      <c r="G104" s="69"/>
      <c r="H104" s="69"/>
      <c r="I104" s="69"/>
    </row>
    <row r="105" spans="1:62" x14ac:dyDescent="0.2">
      <c r="A105" s="78"/>
      <c r="B105" s="78"/>
      <c r="C105" s="78"/>
      <c r="D105" s="90"/>
      <c r="E105" s="90"/>
      <c r="F105" s="79"/>
      <c r="G105" s="69"/>
      <c r="H105" s="69"/>
      <c r="I105" s="69"/>
      <c r="K105" s="1"/>
      <c r="L105" s="1"/>
      <c r="M105" s="1"/>
      <c r="N105" s="1"/>
    </row>
    <row r="106" spans="1:62" x14ac:dyDescent="0.2">
      <c r="A106" s="230" t="s">
        <v>86</v>
      </c>
      <c r="B106" s="230"/>
      <c r="C106" s="230"/>
      <c r="D106" s="230"/>
      <c r="E106" s="230"/>
      <c r="F106" s="220">
        <f>SUM(F60+F61+F62+F64+F65+F66+F67+F68+F70+F71+F72+F73+F75+F76+F77+F78+F79+F81+F82+F83+F84+F85+F86+F88+F89+F90+F91+F92+F93+F95+F96+F97+F98+F100+F101+F102+F103)</f>
        <v>0</v>
      </c>
      <c r="G106" s="220">
        <f>SUM(G60+G62+G64+G65+G66+G67+G68+G70+G71+G72+G73+G75+G76+G77+G78+G79+G81+G82+G83+G84+G85+G86+G88+G89+G90+G91+G92+G93+G95+G96+G97+G98+G100+G101+G102+G103)</f>
        <v>0</v>
      </c>
      <c r="H106" s="220">
        <f>SUM(H60+H62+H64+H65+H66+H67+H68+H70+H71+H72+H73+H75+H76+H77+H78+H79+H81+H82+H83+H84+H85+H86+H88+H89+H90+H91+H92+H93+H95+H96+H97+H98+H100+H101+H102+H103)</f>
        <v>0</v>
      </c>
      <c r="I106" s="220">
        <f>SUM(I60+I62+I64+I65+I66+I67+I68+I70+I71+I72+I73+I75+I76+I77+I78+I79+I81+I82+I83+I84+I85+I86+I88+I89+I90+I91+I92+I93+I95+I96+I97+I98+I100+I101+I102+I103)</f>
        <v>0</v>
      </c>
      <c r="K106" s="1"/>
      <c r="L106" s="1"/>
      <c r="M106" s="1"/>
      <c r="N106" s="1"/>
    </row>
    <row r="107" spans="1:62" x14ac:dyDescent="0.2">
      <c r="A107" s="87"/>
      <c r="B107" s="87"/>
      <c r="C107" s="87"/>
      <c r="D107" s="87"/>
      <c r="E107" s="87"/>
      <c r="F107" s="460" t="s">
        <v>70</v>
      </c>
      <c r="G107" s="460"/>
      <c r="H107" s="460"/>
      <c r="I107" s="460"/>
      <c r="K107" s="36"/>
      <c r="L107" s="36"/>
      <c r="M107" s="36"/>
      <c r="N107" s="36"/>
      <c r="O107" s="1"/>
    </row>
    <row r="108" spans="1:62" x14ac:dyDescent="0.2">
      <c r="A108" s="78"/>
      <c r="B108" s="78"/>
      <c r="H108" s="84"/>
      <c r="K108" s="36"/>
      <c r="L108" s="36"/>
      <c r="M108" s="36"/>
      <c r="N108" s="36"/>
      <c r="O108" s="1"/>
    </row>
    <row r="109" spans="1:62" ht="31.5" customHeight="1" x14ac:dyDescent="0.35">
      <c r="A109" s="457" t="s">
        <v>87</v>
      </c>
      <c r="B109" s="458"/>
      <c r="C109" s="458"/>
      <c r="D109" s="458"/>
      <c r="E109" s="458"/>
      <c r="F109" s="458"/>
      <c r="G109" s="458"/>
      <c r="H109" s="458"/>
      <c r="I109" s="459"/>
      <c r="K109" s="36"/>
      <c r="L109" s="36"/>
      <c r="M109" s="36"/>
      <c r="N109" s="36"/>
      <c r="O109" s="1"/>
    </row>
    <row r="110" spans="1:62" ht="23.25" customHeight="1" x14ac:dyDescent="0.2">
      <c r="A110" s="461" t="s">
        <v>88</v>
      </c>
      <c r="B110" s="462"/>
      <c r="C110" s="462"/>
      <c r="D110" s="462"/>
      <c r="E110" s="462"/>
      <c r="F110" s="462"/>
      <c r="G110" s="462"/>
      <c r="H110" s="462"/>
      <c r="I110" s="463"/>
      <c r="K110" s="36"/>
      <c r="L110" s="36"/>
      <c r="M110" s="36"/>
      <c r="N110" s="36"/>
      <c r="O110" s="1"/>
    </row>
    <row r="111" spans="1:62" ht="51.75" customHeight="1" x14ac:dyDescent="0.2">
      <c r="A111" s="74" t="s">
        <v>28</v>
      </c>
      <c r="B111" s="73" t="s">
        <v>29</v>
      </c>
      <c r="C111" s="241" t="s">
        <v>30</v>
      </c>
      <c r="D111" s="74" t="s">
        <v>31</v>
      </c>
      <c r="E111" s="74"/>
      <c r="F111" s="93" t="s">
        <v>89</v>
      </c>
      <c r="G111" s="76" t="s">
        <v>33</v>
      </c>
      <c r="H111" s="77" t="s">
        <v>34</v>
      </c>
      <c r="I111" s="77" t="s">
        <v>35</v>
      </c>
      <c r="K111" s="36"/>
      <c r="L111" s="36"/>
      <c r="M111" s="36"/>
      <c r="N111" s="36"/>
      <c r="O111" s="236"/>
    </row>
    <row r="112" spans="1:62" s="143" customFormat="1" x14ac:dyDescent="0.2">
      <c r="A112" s="140"/>
      <c r="B112" s="140"/>
      <c r="C112" s="140" t="s">
        <v>90</v>
      </c>
      <c r="D112" s="142" t="s">
        <v>91</v>
      </c>
      <c r="E112" s="142"/>
      <c r="F112" s="225"/>
      <c r="G112" s="139"/>
      <c r="H112" s="139"/>
      <c r="I112" s="139"/>
      <c r="J112" s="5"/>
      <c r="K112" s="36"/>
      <c r="L112" s="36"/>
      <c r="M112" s="36"/>
      <c r="N112" s="36"/>
      <c r="O112" s="236"/>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row>
    <row r="113" spans="1:62" s="143" customFormat="1" x14ac:dyDescent="0.2">
      <c r="A113" s="140">
        <f>SUM(A112)+1</f>
        <v>1</v>
      </c>
      <c r="B113" s="140"/>
      <c r="C113" s="140" t="s">
        <v>92</v>
      </c>
      <c r="D113" s="142" t="s">
        <v>93</v>
      </c>
      <c r="E113" s="142"/>
      <c r="F113" s="225"/>
      <c r="G113" s="139"/>
      <c r="H113" s="139"/>
      <c r="I113" s="139"/>
      <c r="J113" s="5"/>
      <c r="K113" s="36"/>
      <c r="L113" s="36"/>
      <c r="M113" s="36"/>
      <c r="N113" s="36"/>
      <c r="O113" s="236"/>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row>
    <row r="114" spans="1:62" s="143" customFormat="1" x14ac:dyDescent="0.2">
      <c r="A114" s="140">
        <f t="shared" ref="A114:A132" si="29">SUM(A113)+1</f>
        <v>2</v>
      </c>
      <c r="B114" s="140"/>
      <c r="C114" s="140" t="s">
        <v>94</v>
      </c>
      <c r="D114" s="142" t="s">
        <v>95</v>
      </c>
      <c r="E114" s="142"/>
      <c r="F114" s="225"/>
      <c r="G114" s="139"/>
      <c r="H114" s="139"/>
      <c r="I114" s="139"/>
      <c r="J114" s="5"/>
      <c r="K114" s="36"/>
      <c r="L114" s="36"/>
      <c r="M114" s="36"/>
      <c r="N114" s="36"/>
      <c r="O114" s="236"/>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row>
    <row r="115" spans="1:62" s="143" customFormat="1" x14ac:dyDescent="0.2">
      <c r="A115" s="140">
        <f t="shared" si="29"/>
        <v>3</v>
      </c>
      <c r="B115" s="140"/>
      <c r="C115" s="140" t="s">
        <v>96</v>
      </c>
      <c r="D115" s="142" t="s">
        <v>97</v>
      </c>
      <c r="E115" s="142"/>
      <c r="F115" s="225"/>
      <c r="G115" s="139"/>
      <c r="H115" s="139"/>
      <c r="I115" s="139"/>
      <c r="J115" s="5"/>
      <c r="K115" s="36"/>
      <c r="L115" s="36"/>
      <c r="M115" s="36"/>
      <c r="N115" s="36"/>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row>
    <row r="116" spans="1:62" s="143" customFormat="1" x14ac:dyDescent="0.2">
      <c r="A116" s="140">
        <f t="shared" si="29"/>
        <v>4</v>
      </c>
      <c r="B116" s="140"/>
      <c r="C116" s="140" t="s">
        <v>98</v>
      </c>
      <c r="D116" s="142" t="s">
        <v>99</v>
      </c>
      <c r="E116" s="142"/>
      <c r="F116" s="225"/>
      <c r="G116" s="139"/>
      <c r="H116" s="139"/>
      <c r="I116" s="139"/>
      <c r="J116" s="5"/>
      <c r="K116" s="36"/>
      <c r="L116" s="36"/>
      <c r="M116" s="36"/>
      <c r="N116" s="36"/>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row>
    <row r="117" spans="1:62" s="143" customFormat="1" x14ac:dyDescent="0.2">
      <c r="A117" s="140">
        <f t="shared" si="29"/>
        <v>5</v>
      </c>
      <c r="B117" s="140"/>
      <c r="C117" s="140" t="s">
        <v>100</v>
      </c>
      <c r="D117" s="142" t="s">
        <v>101</v>
      </c>
      <c r="E117" s="142"/>
      <c r="F117" s="225"/>
      <c r="G117" s="139"/>
      <c r="H117" s="139"/>
      <c r="I117" s="139"/>
      <c r="J117" s="5"/>
      <c r="K117" s="36"/>
      <c r="L117" s="36"/>
      <c r="M117" s="36"/>
      <c r="N117" s="36"/>
      <c r="O117" s="36"/>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row>
    <row r="118" spans="1:62" s="143" customFormat="1" x14ac:dyDescent="0.2">
      <c r="A118" s="140">
        <f t="shared" si="29"/>
        <v>6</v>
      </c>
      <c r="B118" s="140"/>
      <c r="C118" s="140" t="s">
        <v>102</v>
      </c>
      <c r="D118" s="142" t="s">
        <v>103</v>
      </c>
      <c r="E118" s="142"/>
      <c r="F118" s="225"/>
      <c r="G118" s="139"/>
      <c r="H118" s="139"/>
      <c r="I118" s="139"/>
      <c r="J118" s="5"/>
      <c r="K118" s="36"/>
      <c r="L118" s="36"/>
      <c r="M118" s="36"/>
      <c r="N118" s="36"/>
      <c r="O118" s="36"/>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row>
    <row r="119" spans="1:62" s="143" customFormat="1" x14ac:dyDescent="0.2">
      <c r="A119" s="140">
        <f t="shared" si="29"/>
        <v>7</v>
      </c>
      <c r="B119" s="140"/>
      <c r="C119" s="140" t="s">
        <v>104</v>
      </c>
      <c r="D119" s="142" t="s">
        <v>105</v>
      </c>
      <c r="E119" s="142"/>
      <c r="F119" s="225"/>
      <c r="G119" s="139"/>
      <c r="H119" s="139"/>
      <c r="I119" s="139"/>
      <c r="J119" s="5"/>
      <c r="K119"/>
      <c r="L119"/>
      <c r="M119"/>
      <c r="N119"/>
      <c r="O119" s="36"/>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row>
    <row r="120" spans="1:62" s="143" customFormat="1" x14ac:dyDescent="0.2">
      <c r="A120" s="140">
        <f t="shared" si="29"/>
        <v>8</v>
      </c>
      <c r="B120" s="140"/>
      <c r="C120" s="140" t="s">
        <v>106</v>
      </c>
      <c r="D120" s="142" t="s">
        <v>107</v>
      </c>
      <c r="E120" s="142"/>
      <c r="F120" s="225"/>
      <c r="G120" s="139"/>
      <c r="H120" s="139"/>
      <c r="I120" s="139"/>
      <c r="J120" s="5"/>
      <c r="K120" s="6"/>
      <c r="L120" s="6"/>
      <c r="M120" s="6"/>
      <c r="N120"/>
      <c r="O120" s="36"/>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row>
    <row r="121" spans="1:62" s="143" customFormat="1" x14ac:dyDescent="0.2">
      <c r="A121" s="140">
        <f t="shared" si="29"/>
        <v>9</v>
      </c>
      <c r="B121" s="140"/>
      <c r="C121" s="140" t="s">
        <v>108</v>
      </c>
      <c r="D121" s="142" t="s">
        <v>109</v>
      </c>
      <c r="E121" s="142"/>
      <c r="F121" s="225"/>
      <c r="G121" s="139"/>
      <c r="H121" s="139"/>
      <c r="I121" s="139"/>
      <c r="J121" s="5"/>
      <c r="K121"/>
      <c r="L121"/>
      <c r="M121"/>
      <c r="N121" s="6"/>
      <c r="O121" s="36"/>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row>
    <row r="122" spans="1:62" s="145" customFormat="1" ht="15" customHeight="1" x14ac:dyDescent="0.2">
      <c r="A122" s="140">
        <f t="shared" si="29"/>
        <v>10</v>
      </c>
      <c r="B122" s="140"/>
      <c r="C122" s="140" t="s">
        <v>110</v>
      </c>
      <c r="D122" s="142" t="s">
        <v>111</v>
      </c>
      <c r="E122" s="142"/>
      <c r="F122" s="225"/>
      <c r="G122" s="139"/>
      <c r="H122" s="139"/>
      <c r="I122" s="139"/>
      <c r="J122" s="34"/>
      <c r="K122"/>
      <c r="L122"/>
      <c r="M122"/>
      <c r="N122"/>
      <c r="O122" s="36"/>
      <c r="P122" s="36"/>
      <c r="Q122" s="36"/>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row>
    <row r="123" spans="1:62" s="145" customFormat="1" x14ac:dyDescent="0.2">
      <c r="A123" s="140"/>
      <c r="B123" s="140"/>
      <c r="C123" s="140" t="s">
        <v>112</v>
      </c>
      <c r="D123" s="142" t="s">
        <v>113</v>
      </c>
      <c r="E123" s="142"/>
      <c r="F123" s="225"/>
      <c r="G123" s="139"/>
      <c r="H123" s="139"/>
      <c r="I123" s="139"/>
      <c r="J123" s="34"/>
      <c r="K123"/>
      <c r="L123"/>
      <c r="M123"/>
      <c r="N123"/>
      <c r="O123" s="1"/>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row>
    <row r="124" spans="1:62" s="145" customFormat="1" x14ac:dyDescent="0.2">
      <c r="A124" s="140"/>
      <c r="B124" s="140"/>
      <c r="C124" s="140" t="s">
        <v>114</v>
      </c>
      <c r="D124" s="142" t="s">
        <v>115</v>
      </c>
      <c r="E124" s="142"/>
      <c r="F124" s="225"/>
      <c r="G124" s="139"/>
      <c r="H124" s="139"/>
      <c r="I124" s="139"/>
      <c r="J124" s="34"/>
      <c r="K124"/>
      <c r="L124"/>
      <c r="M124"/>
      <c r="N124"/>
      <c r="O124" s="1"/>
      <c r="P124" s="36"/>
      <c r="Q124" s="36"/>
      <c r="R124" s="36"/>
      <c r="S124" s="36"/>
      <c r="T124" s="36"/>
      <c r="U124" s="36"/>
      <c r="V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36"/>
      <c r="BG124" s="36"/>
      <c r="BH124" s="36"/>
      <c r="BI124" s="36"/>
      <c r="BJ124" s="36"/>
    </row>
    <row r="125" spans="1:62" s="145" customFormat="1" ht="13.5" customHeight="1" x14ac:dyDescent="0.2">
      <c r="A125" s="140">
        <f t="shared" si="29"/>
        <v>1</v>
      </c>
      <c r="B125" s="140"/>
      <c r="C125" s="140" t="s">
        <v>116</v>
      </c>
      <c r="D125" s="142" t="s">
        <v>117</v>
      </c>
      <c r="E125" s="142"/>
      <c r="F125" s="225"/>
      <c r="G125" s="139"/>
      <c r="H125" s="139"/>
      <c r="I125" s="139"/>
      <c r="J125" s="34"/>
      <c r="K125"/>
      <c r="L125"/>
      <c r="M125"/>
      <c r="N125"/>
      <c r="O125" s="1"/>
      <c r="P125" s="36"/>
      <c r="Q125" s="36"/>
      <c r="R125" s="36"/>
      <c r="S125" s="36"/>
      <c r="T125" s="36"/>
      <c r="U125" s="36"/>
      <c r="V125" s="36"/>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c r="AS125" s="36"/>
      <c r="AT125" s="36"/>
      <c r="AU125" s="36"/>
      <c r="AV125" s="36"/>
      <c r="AW125" s="36"/>
      <c r="AX125" s="36"/>
      <c r="AY125" s="36"/>
      <c r="AZ125" s="36"/>
      <c r="BA125" s="36"/>
      <c r="BB125" s="36"/>
      <c r="BC125" s="36"/>
      <c r="BD125" s="36"/>
      <c r="BE125" s="36"/>
      <c r="BF125" s="36"/>
      <c r="BG125" s="36"/>
      <c r="BH125" s="36"/>
      <c r="BI125" s="36"/>
      <c r="BJ125" s="36"/>
    </row>
    <row r="126" spans="1:62" s="145" customFormat="1" ht="15" customHeight="1" x14ac:dyDescent="0.2">
      <c r="A126" s="140">
        <f t="shared" si="29"/>
        <v>2</v>
      </c>
      <c r="B126" s="140"/>
      <c r="C126" s="140" t="s">
        <v>118</v>
      </c>
      <c r="D126" s="142" t="s">
        <v>119</v>
      </c>
      <c r="E126" s="142"/>
      <c r="F126" s="225"/>
      <c r="G126" s="139"/>
      <c r="H126" s="139"/>
      <c r="I126" s="139"/>
      <c r="J126" s="34"/>
      <c r="K126"/>
      <c r="L126"/>
      <c r="M126"/>
      <c r="N126"/>
      <c r="O126" s="1"/>
      <c r="P126" s="36"/>
      <c r="Q126" s="36"/>
      <c r="R126" s="36"/>
      <c r="S126" s="36"/>
      <c r="T126" s="36"/>
      <c r="U126" s="36"/>
      <c r="V126" s="36"/>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row>
    <row r="127" spans="1:62" s="145" customFormat="1" ht="12" customHeight="1" x14ac:dyDescent="0.2">
      <c r="A127" s="140">
        <f t="shared" si="29"/>
        <v>3</v>
      </c>
      <c r="B127" s="140"/>
      <c r="C127" s="140" t="s">
        <v>120</v>
      </c>
      <c r="D127" s="142" t="s">
        <v>121</v>
      </c>
      <c r="E127" s="142"/>
      <c r="F127" s="225"/>
      <c r="G127" s="139"/>
      <c r="H127" s="139"/>
      <c r="I127" s="139"/>
      <c r="J127" s="34"/>
      <c r="K127"/>
      <c r="L127"/>
      <c r="M127"/>
      <c r="N127"/>
      <c r="O127" s="1"/>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row>
    <row r="128" spans="1:62" s="145" customFormat="1" x14ac:dyDescent="0.2">
      <c r="A128" s="140">
        <f t="shared" si="29"/>
        <v>4</v>
      </c>
      <c r="B128" s="140"/>
      <c r="C128" s="140" t="s">
        <v>122</v>
      </c>
      <c r="D128" s="142" t="s">
        <v>123</v>
      </c>
      <c r="E128" s="142"/>
      <c r="F128" s="225"/>
      <c r="G128" s="139"/>
      <c r="H128" s="139"/>
      <c r="I128" s="139"/>
      <c r="J128" s="34"/>
      <c r="K128"/>
      <c r="L128"/>
      <c r="M128"/>
      <c r="N128"/>
      <c r="O128" s="1"/>
      <c r="P128" s="36"/>
      <c r="Q128" s="36"/>
      <c r="R128" s="36"/>
      <c r="S128" s="36"/>
      <c r="T128" s="36"/>
      <c r="U128" s="36"/>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row>
    <row r="129" spans="1:62" s="145" customFormat="1" x14ac:dyDescent="0.2">
      <c r="A129" s="140">
        <f t="shared" si="29"/>
        <v>5</v>
      </c>
      <c r="B129" s="140"/>
      <c r="C129" s="140" t="s">
        <v>124</v>
      </c>
      <c r="D129" s="142" t="s">
        <v>125</v>
      </c>
      <c r="E129" s="142"/>
      <c r="F129" s="225"/>
      <c r="G129" s="139"/>
      <c r="H129" s="139"/>
      <c r="I129" s="139"/>
      <c r="J129" s="34"/>
      <c r="K129"/>
      <c r="L129"/>
      <c r="M129"/>
      <c r="N129"/>
      <c r="O129"/>
      <c r="P129" s="36"/>
      <c r="Q129" s="36"/>
      <c r="R129" s="36"/>
      <c r="S129" s="36"/>
      <c r="T129" s="36"/>
      <c r="U129" s="36"/>
      <c r="V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row>
    <row r="130" spans="1:62" s="145" customFormat="1" ht="11.25" customHeight="1" x14ac:dyDescent="0.2">
      <c r="A130" s="140">
        <f t="shared" si="29"/>
        <v>6</v>
      </c>
      <c r="B130" s="140"/>
      <c r="C130" s="140" t="s">
        <v>126</v>
      </c>
      <c r="D130" s="142" t="s">
        <v>127</v>
      </c>
      <c r="E130" s="142"/>
      <c r="F130" s="225"/>
      <c r="G130" s="139"/>
      <c r="H130" s="139"/>
      <c r="I130" s="139"/>
      <c r="J130" s="34"/>
      <c r="K130"/>
      <c r="L130"/>
      <c r="M130"/>
      <c r="N130"/>
      <c r="O130"/>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row>
    <row r="131" spans="1:62" s="145" customFormat="1" x14ac:dyDescent="0.2">
      <c r="A131" s="140">
        <f t="shared" si="29"/>
        <v>7</v>
      </c>
      <c r="B131" s="140"/>
      <c r="C131" s="140" t="s">
        <v>128</v>
      </c>
      <c r="D131" s="142" t="s">
        <v>129</v>
      </c>
      <c r="E131" s="142"/>
      <c r="F131" s="225"/>
      <c r="G131" s="139"/>
      <c r="H131" s="139"/>
      <c r="I131" s="139"/>
      <c r="J131" s="34"/>
      <c r="K131"/>
      <c r="L131"/>
      <c r="M131"/>
      <c r="N131"/>
      <c r="O131"/>
      <c r="P131" s="36"/>
      <c r="Q131" s="36"/>
      <c r="R131" s="36"/>
      <c r="S131" s="36"/>
      <c r="T131" s="36"/>
      <c r="U131" s="36"/>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row>
    <row r="132" spans="1:62" s="145" customFormat="1" x14ac:dyDescent="0.2">
      <c r="A132" s="140">
        <f t="shared" si="29"/>
        <v>8</v>
      </c>
      <c r="B132" s="140"/>
      <c r="C132" s="140" t="s">
        <v>130</v>
      </c>
      <c r="D132" s="142" t="s">
        <v>131</v>
      </c>
      <c r="E132" s="142"/>
      <c r="F132" s="225"/>
      <c r="G132" s="139"/>
      <c r="H132" s="139"/>
      <c r="I132" s="139"/>
      <c r="J132" s="34"/>
      <c r="K132"/>
      <c r="L132"/>
      <c r="M132"/>
      <c r="N132"/>
      <c r="O132"/>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row>
    <row r="133" spans="1:62" ht="24.75" customHeight="1" x14ac:dyDescent="0.2">
      <c r="A133" s="230" t="s">
        <v>132</v>
      </c>
      <c r="B133" s="230"/>
      <c r="C133" s="230"/>
      <c r="D133" s="230"/>
      <c r="E133" s="230"/>
      <c r="F133" s="231">
        <f>SUM(F112:F132)</f>
        <v>0</v>
      </c>
      <c r="G133" s="231">
        <f>SUM(G112:G132)</f>
        <v>0</v>
      </c>
      <c r="H133" s="231">
        <f>SUM(H112:H132)</f>
        <v>0</v>
      </c>
      <c r="I133" s="231">
        <f>SUM(I112:I132)</f>
        <v>0</v>
      </c>
    </row>
    <row r="134" spans="1:62" x14ac:dyDescent="0.2">
      <c r="A134" s="87"/>
      <c r="B134" s="87"/>
      <c r="C134" s="87"/>
      <c r="D134" s="87"/>
      <c r="E134" s="87"/>
      <c r="F134" s="87"/>
      <c r="G134" s="464" t="s">
        <v>70</v>
      </c>
      <c r="H134" s="464"/>
      <c r="I134" s="464"/>
    </row>
    <row r="135" spans="1:62" s="6" customFormat="1" ht="24" customHeight="1" x14ac:dyDescent="0.2">
      <c r="A135" s="78"/>
      <c r="B135" s="78"/>
      <c r="C135" s="78"/>
      <c r="D135" s="80"/>
      <c r="E135" s="80"/>
      <c r="F135" s="94"/>
      <c r="G135" s="69"/>
      <c r="H135" s="69"/>
      <c r="I135" s="86"/>
      <c r="K135"/>
      <c r="L135"/>
      <c r="M135"/>
      <c r="N135"/>
      <c r="O135"/>
    </row>
    <row r="136" spans="1:62" ht="38.25" customHeight="1" x14ac:dyDescent="0.35">
      <c r="A136" s="457" t="s">
        <v>133</v>
      </c>
      <c r="B136" s="458"/>
      <c r="C136" s="458"/>
      <c r="D136" s="458"/>
      <c r="E136" s="458"/>
      <c r="F136" s="458"/>
      <c r="G136" s="458"/>
      <c r="H136" s="458"/>
      <c r="I136" s="459"/>
    </row>
    <row r="137" spans="1:62" ht="23.25" customHeight="1" x14ac:dyDescent="0.2">
      <c r="A137" s="461" t="s">
        <v>88</v>
      </c>
      <c r="B137" s="462"/>
      <c r="C137" s="462"/>
      <c r="D137" s="462"/>
      <c r="E137" s="462"/>
      <c r="F137" s="462"/>
      <c r="G137" s="462"/>
      <c r="H137" s="462"/>
      <c r="I137" s="463"/>
    </row>
    <row r="138" spans="1:62" ht="50.25" customHeight="1" x14ac:dyDescent="0.2">
      <c r="A138" s="90" t="s">
        <v>28</v>
      </c>
      <c r="B138" s="73" t="s">
        <v>29</v>
      </c>
      <c r="C138" s="241" t="s">
        <v>30</v>
      </c>
      <c r="D138" s="74" t="s">
        <v>31</v>
      </c>
      <c r="E138" s="74"/>
      <c r="F138" s="93" t="s">
        <v>89</v>
      </c>
      <c r="G138" s="76" t="s">
        <v>33</v>
      </c>
      <c r="H138" s="77" t="s">
        <v>34</v>
      </c>
      <c r="I138" s="77" t="s">
        <v>35</v>
      </c>
    </row>
    <row r="139" spans="1:62" s="143" customFormat="1" x14ac:dyDescent="0.2">
      <c r="A139" s="140"/>
      <c r="B139" s="140"/>
      <c r="C139" s="140" t="s">
        <v>134</v>
      </c>
      <c r="D139" s="142" t="s">
        <v>135</v>
      </c>
      <c r="E139" s="142"/>
      <c r="F139" s="225"/>
      <c r="G139" s="139">
        <f>F139*80%</f>
        <v>0</v>
      </c>
      <c r="H139" s="139">
        <f>F139*19.55%</f>
        <v>0</v>
      </c>
      <c r="I139" s="139">
        <f>F139*0.45%</f>
        <v>0</v>
      </c>
      <c r="J139" s="5"/>
      <c r="K139"/>
      <c r="L139"/>
      <c r="M139"/>
      <c r="N139"/>
      <c r="O139"/>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row>
    <row r="140" spans="1:62" s="145" customFormat="1" x14ac:dyDescent="0.2">
      <c r="A140" s="140"/>
      <c r="B140" s="140"/>
      <c r="C140" s="140" t="s">
        <v>136</v>
      </c>
      <c r="D140" s="142" t="s">
        <v>137</v>
      </c>
      <c r="E140" s="142"/>
      <c r="F140" s="221"/>
      <c r="G140" s="139"/>
      <c r="H140" s="139"/>
      <c r="I140" s="139"/>
      <c r="J140" s="34"/>
      <c r="K140"/>
      <c r="L140"/>
      <c r="M140"/>
      <c r="N140"/>
      <c r="O140"/>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row>
    <row r="141" spans="1:62" s="145" customFormat="1" x14ac:dyDescent="0.2">
      <c r="A141" s="140">
        <f t="shared" ref="A141:A178" si="30">SUM(A140)+1</f>
        <v>1</v>
      </c>
      <c r="B141" s="140"/>
      <c r="C141" s="140" t="s">
        <v>138</v>
      </c>
      <c r="D141" s="142" t="s">
        <v>139</v>
      </c>
      <c r="E141" s="142"/>
      <c r="F141" s="221"/>
      <c r="G141" s="139"/>
      <c r="H141" s="139"/>
      <c r="I141" s="139"/>
      <c r="J141" s="34"/>
      <c r="K141"/>
      <c r="L141"/>
      <c r="M141"/>
      <c r="N141"/>
      <c r="O141"/>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row>
    <row r="142" spans="1:62" s="143" customFormat="1" x14ac:dyDescent="0.2">
      <c r="A142" s="140">
        <f t="shared" si="30"/>
        <v>2</v>
      </c>
      <c r="B142" s="140"/>
      <c r="C142" s="140" t="s">
        <v>140</v>
      </c>
      <c r="D142" s="142" t="s">
        <v>141</v>
      </c>
      <c r="E142" s="142"/>
      <c r="F142" s="221"/>
      <c r="G142" s="139">
        <f>F142*80%</f>
        <v>0</v>
      </c>
      <c r="H142" s="139">
        <f>F142*10%</f>
        <v>0</v>
      </c>
      <c r="I142" s="139">
        <f>H142</f>
        <v>0</v>
      </c>
      <c r="J142" s="5"/>
      <c r="K142"/>
      <c r="L142"/>
      <c r="M142"/>
      <c r="N142"/>
      <c r="O142"/>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row>
    <row r="143" spans="1:62" s="143" customFormat="1" x14ac:dyDescent="0.2">
      <c r="A143" s="140">
        <f t="shared" si="30"/>
        <v>3</v>
      </c>
      <c r="B143" s="140"/>
      <c r="C143" s="140" t="s">
        <v>142</v>
      </c>
      <c r="D143" s="142" t="s">
        <v>143</v>
      </c>
      <c r="E143" s="142"/>
      <c r="F143" s="221"/>
      <c r="G143" s="139">
        <f>F143*80%</f>
        <v>0</v>
      </c>
      <c r="H143" s="139">
        <f>F143*10%</f>
        <v>0</v>
      </c>
      <c r="I143" s="139">
        <f>H143</f>
        <v>0</v>
      </c>
      <c r="J143" s="5"/>
      <c r="K143"/>
      <c r="L143"/>
      <c r="M143"/>
      <c r="N143"/>
      <c r="O143"/>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row>
    <row r="144" spans="1:62" s="143" customFormat="1" x14ac:dyDescent="0.2">
      <c r="A144" s="140">
        <f t="shared" si="30"/>
        <v>4</v>
      </c>
      <c r="B144" s="140"/>
      <c r="C144" s="140" t="s">
        <v>144</v>
      </c>
      <c r="D144" s="142" t="s">
        <v>145</v>
      </c>
      <c r="E144" s="142"/>
      <c r="F144" s="221"/>
      <c r="G144" s="139"/>
      <c r="H144" s="139"/>
      <c r="I144" s="139"/>
      <c r="J144" s="5"/>
      <c r="K144"/>
      <c r="L144"/>
      <c r="M144"/>
      <c r="N144"/>
      <c r="O14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row>
    <row r="145" spans="1:62" s="143" customFormat="1" ht="15" customHeight="1" x14ac:dyDescent="0.2">
      <c r="A145" s="140">
        <f t="shared" si="30"/>
        <v>5</v>
      </c>
      <c r="B145" s="140"/>
      <c r="C145" s="140" t="s">
        <v>146</v>
      </c>
      <c r="D145" s="142" t="s">
        <v>147</v>
      </c>
      <c r="E145" s="142"/>
      <c r="F145" s="221"/>
      <c r="G145" s="139"/>
      <c r="H145" s="139"/>
      <c r="I145" s="139"/>
      <c r="J145" s="5"/>
      <c r="K145"/>
      <c r="L145"/>
      <c r="M145"/>
      <c r="N145"/>
      <c r="O145"/>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row>
    <row r="146" spans="1:62" s="143" customFormat="1" x14ac:dyDescent="0.2">
      <c r="A146" s="140">
        <f t="shared" si="30"/>
        <v>6</v>
      </c>
      <c r="B146" s="140"/>
      <c r="C146" s="140" t="s">
        <v>148</v>
      </c>
      <c r="D146" s="142" t="s">
        <v>149</v>
      </c>
      <c r="E146" s="142"/>
      <c r="F146" s="221"/>
      <c r="G146" s="139"/>
      <c r="H146" s="139"/>
      <c r="I146" s="139"/>
      <c r="J146" s="5"/>
      <c r="K146"/>
      <c r="L146"/>
      <c r="M146"/>
      <c r="N146"/>
      <c r="O146"/>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row>
    <row r="147" spans="1:62" s="143" customFormat="1" ht="16.5" customHeight="1" x14ac:dyDescent="0.2">
      <c r="A147" s="140">
        <f t="shared" si="30"/>
        <v>7</v>
      </c>
      <c r="B147" s="140"/>
      <c r="C147" s="140" t="s">
        <v>150</v>
      </c>
      <c r="D147" s="142" t="s">
        <v>151</v>
      </c>
      <c r="E147" s="142"/>
      <c r="F147" s="221"/>
      <c r="G147" s="139"/>
      <c r="H147" s="139"/>
      <c r="I147" s="139"/>
      <c r="J147" s="5"/>
      <c r="K147"/>
      <c r="L147"/>
      <c r="M147"/>
      <c r="N147"/>
      <c r="O147"/>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row>
    <row r="148" spans="1:62" s="143" customFormat="1" x14ac:dyDescent="0.2">
      <c r="A148" s="140">
        <f t="shared" si="30"/>
        <v>8</v>
      </c>
      <c r="B148" s="140"/>
      <c r="C148" s="140" t="s">
        <v>152</v>
      </c>
      <c r="D148" s="142" t="s">
        <v>153</v>
      </c>
      <c r="E148" s="142"/>
      <c r="F148" s="221"/>
      <c r="G148" s="139"/>
      <c r="H148" s="139"/>
      <c r="I148" s="139"/>
      <c r="J148" s="5"/>
      <c r="K148"/>
      <c r="L148"/>
      <c r="M148"/>
      <c r="N148"/>
      <c r="O148"/>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row>
    <row r="149" spans="1:62" s="143" customFormat="1" ht="31.5" customHeight="1" x14ac:dyDescent="0.2">
      <c r="A149" s="140">
        <f t="shared" si="30"/>
        <v>9</v>
      </c>
      <c r="B149" s="140"/>
      <c r="C149" s="140" t="s">
        <v>154</v>
      </c>
      <c r="D149" s="454" t="s">
        <v>155</v>
      </c>
      <c r="E149" s="455"/>
      <c r="F149" s="223"/>
      <c r="G149" s="223"/>
      <c r="H149" s="223"/>
      <c r="I149" s="223"/>
      <c r="J149" s="5"/>
      <c r="K149"/>
      <c r="L149"/>
      <c r="M149"/>
      <c r="N149"/>
      <c r="O149"/>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row>
    <row r="150" spans="1:62" ht="16.5" customHeight="1" x14ac:dyDescent="0.2">
      <c r="A150" s="73">
        <f t="shared" si="30"/>
        <v>10</v>
      </c>
      <c r="B150" s="73"/>
      <c r="C150" s="81"/>
      <c r="D150" s="246" t="s">
        <v>39</v>
      </c>
      <c r="E150" s="135" t="s">
        <v>156</v>
      </c>
      <c r="F150" s="226"/>
      <c r="G150" s="83"/>
      <c r="H150" s="83"/>
      <c r="I150" s="83"/>
    </row>
    <row r="151" spans="1:62" x14ac:dyDescent="0.2">
      <c r="A151" s="140">
        <f t="shared" si="30"/>
        <v>11</v>
      </c>
      <c r="B151" s="240"/>
      <c r="C151" s="244"/>
      <c r="D151" s="452" t="s">
        <v>157</v>
      </c>
      <c r="E151" s="453"/>
      <c r="F151" s="151"/>
      <c r="G151" s="151"/>
      <c r="H151" s="151"/>
      <c r="I151" s="151"/>
    </row>
    <row r="152" spans="1:62" x14ac:dyDescent="0.2">
      <c r="A152" s="73">
        <f t="shared" si="30"/>
        <v>12</v>
      </c>
      <c r="B152" s="73"/>
      <c r="C152" s="81"/>
      <c r="D152" s="246" t="s">
        <v>39</v>
      </c>
      <c r="E152" s="247" t="s">
        <v>158</v>
      </c>
      <c r="F152" s="232">
        <f>SUM('Salary - Wage Detail'!H100)</f>
        <v>0</v>
      </c>
      <c r="G152" s="232">
        <f>SUM('Salary - Wage Detail'!L100)</f>
        <v>0</v>
      </c>
      <c r="H152" s="232">
        <f>SUM('Salary - Wage Detail'!M100)</f>
        <v>0</v>
      </c>
      <c r="I152" s="232">
        <f>SUM('Salary - Wage Detail'!N100)</f>
        <v>0</v>
      </c>
    </row>
    <row r="153" spans="1:62" x14ac:dyDescent="0.2">
      <c r="A153" s="73">
        <f t="shared" si="30"/>
        <v>13</v>
      </c>
      <c r="B153" s="73"/>
      <c r="C153" s="81"/>
      <c r="D153" s="246" t="s">
        <v>40</v>
      </c>
      <c r="E153" s="247" t="s">
        <v>159</v>
      </c>
      <c r="F153" s="146"/>
      <c r="G153" s="146"/>
      <c r="H153" s="146"/>
      <c r="I153" s="146"/>
    </row>
    <row r="154" spans="1:62" x14ac:dyDescent="0.2">
      <c r="A154" s="73">
        <f t="shared" si="30"/>
        <v>14</v>
      </c>
      <c r="B154" s="73"/>
      <c r="C154" s="81"/>
      <c r="D154" s="246" t="s">
        <v>41</v>
      </c>
      <c r="E154" s="247" t="s">
        <v>37</v>
      </c>
      <c r="F154" s="232">
        <f>SUM('Salary - Wage Detail'!I101)</f>
        <v>0</v>
      </c>
      <c r="G154" s="232">
        <f>SUM('Salary - Wage Detail'!O101)</f>
        <v>0</v>
      </c>
      <c r="H154" s="232">
        <f>SUM('Salary - Wage Detail'!P101)</f>
        <v>0</v>
      </c>
      <c r="I154" s="232">
        <f>SUM('Salary - Wage Detail'!Q101)</f>
        <v>0</v>
      </c>
    </row>
    <row r="155" spans="1:62" x14ac:dyDescent="0.2">
      <c r="A155" s="73">
        <f t="shared" si="30"/>
        <v>15</v>
      </c>
      <c r="B155" s="73"/>
      <c r="C155" s="81"/>
      <c r="D155" s="246" t="s">
        <v>42</v>
      </c>
      <c r="E155" s="247"/>
      <c r="F155" s="83"/>
      <c r="G155" s="83"/>
      <c r="H155" s="83"/>
      <c r="I155" s="83"/>
    </row>
    <row r="156" spans="1:62" x14ac:dyDescent="0.2">
      <c r="A156" s="73">
        <f t="shared" si="30"/>
        <v>16</v>
      </c>
      <c r="B156" s="73"/>
      <c r="C156" s="81"/>
      <c r="D156" s="246" t="s">
        <v>160</v>
      </c>
      <c r="E156" s="247"/>
      <c r="F156" s="83"/>
      <c r="G156" s="83"/>
      <c r="H156" s="83"/>
      <c r="I156" s="83"/>
    </row>
    <row r="157" spans="1:62" x14ac:dyDescent="0.2">
      <c r="A157" s="140">
        <f t="shared" si="30"/>
        <v>17</v>
      </c>
      <c r="B157" s="240"/>
      <c r="C157" s="239"/>
      <c r="D157" s="142" t="s">
        <v>161</v>
      </c>
      <c r="E157" s="248"/>
      <c r="F157" s="152"/>
      <c r="G157" s="152"/>
      <c r="H157" s="152"/>
      <c r="I157" s="152"/>
      <c r="K157" s="1"/>
      <c r="L157" s="1"/>
      <c r="M157" s="1"/>
    </row>
    <row r="158" spans="1:62" x14ac:dyDescent="0.2">
      <c r="A158" s="73">
        <f t="shared" si="30"/>
        <v>18</v>
      </c>
      <c r="B158" s="73"/>
      <c r="C158" s="81"/>
      <c r="D158" s="246" t="s">
        <v>39</v>
      </c>
      <c r="E158" s="249"/>
      <c r="F158" s="83"/>
      <c r="G158" s="83">
        <f>F158*0.8</f>
        <v>0</v>
      </c>
      <c r="H158" s="83">
        <f>F158*0.1</f>
        <v>0</v>
      </c>
      <c r="I158" s="83">
        <f>F158*0.1</f>
        <v>0</v>
      </c>
      <c r="N158" s="1"/>
    </row>
    <row r="159" spans="1:62" x14ac:dyDescent="0.2">
      <c r="A159" s="73">
        <f t="shared" si="30"/>
        <v>19</v>
      </c>
      <c r="B159" s="73"/>
      <c r="C159" s="81"/>
      <c r="D159" s="246" t="s">
        <v>40</v>
      </c>
      <c r="E159" s="95"/>
      <c r="F159" s="83"/>
      <c r="G159" s="83"/>
      <c r="H159" s="83"/>
      <c r="I159" s="83"/>
    </row>
    <row r="160" spans="1:62" x14ac:dyDescent="0.2">
      <c r="A160" s="73">
        <f t="shared" si="30"/>
        <v>20</v>
      </c>
      <c r="B160" s="73"/>
      <c r="C160" s="81"/>
      <c r="D160" s="246" t="s">
        <v>41</v>
      </c>
      <c r="E160" s="95"/>
      <c r="F160" s="83"/>
      <c r="G160" s="83"/>
      <c r="H160" s="83"/>
      <c r="I160" s="83"/>
    </row>
    <row r="161" spans="1:15" x14ac:dyDescent="0.2">
      <c r="A161" s="73">
        <f t="shared" si="30"/>
        <v>21</v>
      </c>
      <c r="B161" s="73"/>
      <c r="C161" s="81"/>
      <c r="D161" s="246" t="s">
        <v>42</v>
      </c>
      <c r="E161" s="95"/>
      <c r="F161" s="83"/>
      <c r="G161" s="83"/>
      <c r="H161" s="83"/>
      <c r="I161" s="83"/>
    </row>
    <row r="162" spans="1:15" x14ac:dyDescent="0.2">
      <c r="A162" s="73">
        <f t="shared" si="30"/>
        <v>22</v>
      </c>
      <c r="B162" s="73"/>
      <c r="C162" s="81"/>
      <c r="D162" s="246" t="s">
        <v>160</v>
      </c>
      <c r="E162" s="95"/>
      <c r="F162" s="83"/>
      <c r="G162" s="83"/>
      <c r="H162" s="83"/>
      <c r="I162" s="83"/>
    </row>
    <row r="163" spans="1:15" x14ac:dyDescent="0.2">
      <c r="A163" s="73">
        <f t="shared" si="30"/>
        <v>23</v>
      </c>
      <c r="B163" s="73"/>
      <c r="C163" s="81"/>
      <c r="D163" s="246" t="s">
        <v>162</v>
      </c>
      <c r="E163" s="95"/>
      <c r="F163" s="83"/>
      <c r="G163" s="83"/>
      <c r="H163" s="83"/>
      <c r="I163" s="83"/>
      <c r="K163" s="1"/>
      <c r="L163" s="1"/>
      <c r="M163" s="1"/>
    </row>
    <row r="164" spans="1:15" x14ac:dyDescent="0.2">
      <c r="A164" s="140">
        <f t="shared" si="30"/>
        <v>24</v>
      </c>
      <c r="B164" s="240"/>
      <c r="C164" s="243"/>
      <c r="D164" s="244" t="s">
        <v>163</v>
      </c>
      <c r="E164" s="248"/>
      <c r="F164" s="152"/>
      <c r="G164" s="152"/>
      <c r="H164" s="152"/>
      <c r="I164" s="152"/>
      <c r="K164" s="5"/>
      <c r="L164" s="5"/>
      <c r="M164" s="5"/>
      <c r="N164" s="1"/>
    </row>
    <row r="165" spans="1:15" s="36" customFormat="1" ht="14.25" customHeight="1" x14ac:dyDescent="0.2">
      <c r="A165" s="73">
        <f t="shared" si="30"/>
        <v>25</v>
      </c>
      <c r="B165" s="73"/>
      <c r="C165" s="73" t="s">
        <v>164</v>
      </c>
      <c r="D165" s="246" t="s">
        <v>39</v>
      </c>
      <c r="E165" s="104" t="s">
        <v>165</v>
      </c>
      <c r="F165" s="100"/>
      <c r="G165" s="245"/>
      <c r="H165" s="245"/>
      <c r="I165" s="245"/>
      <c r="J165" s="34"/>
      <c r="K165"/>
      <c r="L165"/>
      <c r="M165"/>
      <c r="N165"/>
    </row>
    <row r="166" spans="1:15" x14ac:dyDescent="0.2">
      <c r="A166" s="73">
        <f t="shared" si="30"/>
        <v>26</v>
      </c>
      <c r="B166" s="73"/>
      <c r="C166" s="81"/>
      <c r="D166" s="246" t="s">
        <v>40</v>
      </c>
      <c r="E166" s="95" t="s">
        <v>166</v>
      </c>
      <c r="F166" s="83"/>
      <c r="G166" s="83"/>
      <c r="H166" s="83"/>
      <c r="I166" s="83"/>
    </row>
    <row r="167" spans="1:15" x14ac:dyDescent="0.2">
      <c r="A167" s="73">
        <f t="shared" si="30"/>
        <v>27</v>
      </c>
      <c r="B167" s="73"/>
      <c r="C167" s="81"/>
      <c r="D167" s="246" t="s">
        <v>41</v>
      </c>
      <c r="E167" s="95"/>
      <c r="F167" s="83"/>
      <c r="G167" s="83"/>
      <c r="H167" s="83"/>
      <c r="I167" s="83"/>
    </row>
    <row r="168" spans="1:15" x14ac:dyDescent="0.2">
      <c r="A168" s="73">
        <f t="shared" si="30"/>
        <v>28</v>
      </c>
      <c r="B168" s="73"/>
      <c r="C168" s="81"/>
      <c r="D168" s="246" t="s">
        <v>42</v>
      </c>
      <c r="E168" s="95"/>
      <c r="F168" s="83"/>
      <c r="G168" s="83"/>
      <c r="H168" s="83"/>
      <c r="I168" s="83"/>
      <c r="O168" s="1"/>
    </row>
    <row r="169" spans="1:15" x14ac:dyDescent="0.2">
      <c r="A169" s="73">
        <f t="shared" si="30"/>
        <v>29</v>
      </c>
      <c r="B169" s="73"/>
      <c r="C169" s="81"/>
      <c r="D169" s="246" t="s">
        <v>160</v>
      </c>
      <c r="E169" s="95"/>
      <c r="F169" s="83"/>
      <c r="G169" s="83"/>
      <c r="H169" s="83"/>
      <c r="I169" s="83"/>
    </row>
    <row r="170" spans="1:15" x14ac:dyDescent="0.2">
      <c r="A170" s="73">
        <f t="shared" si="30"/>
        <v>30</v>
      </c>
      <c r="B170" s="73"/>
      <c r="C170" s="81"/>
      <c r="D170" s="246" t="s">
        <v>162</v>
      </c>
      <c r="E170" s="95"/>
      <c r="F170" s="83"/>
      <c r="G170" s="83"/>
      <c r="H170" s="83"/>
      <c r="I170" s="83"/>
    </row>
    <row r="171" spans="1:15" ht="13.5" customHeight="1" x14ac:dyDescent="0.2">
      <c r="A171" s="140">
        <f t="shared" si="30"/>
        <v>31</v>
      </c>
      <c r="B171" s="140"/>
      <c r="C171" s="140" t="s">
        <v>167</v>
      </c>
      <c r="D171" s="144" t="s">
        <v>168</v>
      </c>
      <c r="E171" s="144"/>
      <c r="F171" s="139"/>
      <c r="G171" s="139"/>
      <c r="H171" s="139"/>
      <c r="I171" s="139"/>
    </row>
    <row r="172" spans="1:15" x14ac:dyDescent="0.2">
      <c r="A172" s="140">
        <f t="shared" si="30"/>
        <v>32</v>
      </c>
      <c r="B172" s="140"/>
      <c r="C172" s="140" t="s">
        <v>169</v>
      </c>
      <c r="D172" s="142" t="s">
        <v>170</v>
      </c>
      <c r="E172" s="142"/>
      <c r="F172" s="221"/>
      <c r="G172" s="139"/>
      <c r="H172" s="139"/>
      <c r="I172" s="139"/>
    </row>
    <row r="173" spans="1:15" x14ac:dyDescent="0.2">
      <c r="A173" s="140">
        <f t="shared" si="30"/>
        <v>33</v>
      </c>
      <c r="B173" s="140"/>
      <c r="C173" s="140" t="s">
        <v>171</v>
      </c>
      <c r="D173" s="142" t="s">
        <v>172</v>
      </c>
      <c r="E173" s="142"/>
      <c r="F173" s="221"/>
      <c r="G173" s="139"/>
      <c r="H173" s="139"/>
      <c r="I173" s="139"/>
    </row>
    <row r="174" spans="1:15" x14ac:dyDescent="0.2">
      <c r="A174" s="140">
        <f t="shared" si="30"/>
        <v>34</v>
      </c>
      <c r="B174" s="140"/>
      <c r="C174" s="141"/>
      <c r="D174" s="141" t="s">
        <v>173</v>
      </c>
      <c r="E174" s="141"/>
      <c r="F174" s="220"/>
      <c r="G174" s="220"/>
      <c r="H174" s="220"/>
      <c r="I174" s="220"/>
      <c r="O174" s="1"/>
    </row>
    <row r="175" spans="1:15" x14ac:dyDescent="0.2">
      <c r="A175" s="73">
        <f t="shared" si="30"/>
        <v>35</v>
      </c>
      <c r="B175" s="73"/>
      <c r="C175" s="81"/>
      <c r="D175" s="246" t="s">
        <v>39</v>
      </c>
      <c r="E175" s="96" t="s">
        <v>174</v>
      </c>
      <c r="F175" s="233"/>
      <c r="G175" s="83">
        <f>F175*80%</f>
        <v>0</v>
      </c>
      <c r="H175" s="83">
        <f>F175*10%</f>
        <v>0</v>
      </c>
      <c r="I175" s="83">
        <f>F175*0.1</f>
        <v>0</v>
      </c>
      <c r="O175" s="5"/>
    </row>
    <row r="176" spans="1:15" ht="25.5" x14ac:dyDescent="0.2">
      <c r="A176" s="73">
        <f t="shared" si="30"/>
        <v>36</v>
      </c>
      <c r="B176" s="73"/>
      <c r="C176" s="81"/>
      <c r="D176" s="246" t="s">
        <v>40</v>
      </c>
      <c r="E176" s="147" t="s">
        <v>175</v>
      </c>
      <c r="F176" s="233"/>
      <c r="G176" s="83">
        <f t="shared" ref="G176:G178" si="31">F176*80%</f>
        <v>0</v>
      </c>
      <c r="H176" s="83">
        <f>F176*10%</f>
        <v>0</v>
      </c>
      <c r="I176" s="83">
        <f>F176*0.1</f>
        <v>0</v>
      </c>
    </row>
    <row r="177" spans="1:16" x14ac:dyDescent="0.2">
      <c r="A177" s="73">
        <f t="shared" si="30"/>
        <v>37</v>
      </c>
      <c r="B177" s="73"/>
      <c r="C177" s="81"/>
      <c r="D177" s="246" t="s">
        <v>41</v>
      </c>
      <c r="E177" s="147"/>
      <c r="F177" s="233"/>
      <c r="G177" s="83">
        <f t="shared" si="31"/>
        <v>0</v>
      </c>
      <c r="H177" s="83">
        <f t="shared" ref="H177" si="32">F177*10%</f>
        <v>0</v>
      </c>
      <c r="I177" s="83">
        <f t="shared" ref="I177" si="33">H177</f>
        <v>0</v>
      </c>
    </row>
    <row r="178" spans="1:16" x14ac:dyDescent="0.2">
      <c r="A178" s="73">
        <f t="shared" si="30"/>
        <v>38</v>
      </c>
      <c r="B178" s="73"/>
      <c r="C178" s="81"/>
      <c r="D178" s="246" t="s">
        <v>42</v>
      </c>
      <c r="E178" s="147"/>
      <c r="F178" s="233"/>
      <c r="G178" s="83">
        <f t="shared" si="31"/>
        <v>0</v>
      </c>
      <c r="H178" s="83">
        <f>F178*20%</f>
        <v>0</v>
      </c>
      <c r="I178" s="83"/>
    </row>
    <row r="179" spans="1:16" ht="15" customHeight="1" x14ac:dyDescent="0.2">
      <c r="A179" s="78"/>
      <c r="B179" s="78"/>
      <c r="C179" s="78"/>
      <c r="D179" s="80"/>
      <c r="E179" s="80"/>
      <c r="F179" s="233"/>
      <c r="G179" s="83"/>
      <c r="H179" s="83"/>
      <c r="I179" s="83"/>
    </row>
    <row r="180" spans="1:16" ht="23.25" customHeight="1" x14ac:dyDescent="0.2">
      <c r="A180" s="230" t="s">
        <v>176</v>
      </c>
      <c r="B180" s="230"/>
      <c r="C180" s="230"/>
      <c r="D180" s="230"/>
      <c r="E180" s="230"/>
      <c r="F180" s="231">
        <f>SUM(F139+F140+F141+F142+F143+F144+F145+F146+F147+F148+F150+F152+F153+F154+F155+F156+F158+F159+F160+F161+F162+F163+F165+F166+F167+F168+F169+F170+F171+F172+F173+F175+F176+F177+F178+F179)</f>
        <v>0</v>
      </c>
      <c r="G180" s="231">
        <f>SUM(G139+G140+G141+G142+G143+G144+G145+G146+G147+G148+G150+G152+G153+G154+G155+G156+G158+G159+G160+G161+G162+G163+G165+G166+G167+G168+G169+G170+G171+G172+G173+G175+G176+G177+G178+G179)</f>
        <v>0</v>
      </c>
      <c r="H180" s="231">
        <f>SUM(H139+H140+H141+H142+H143+H144+H145+H146+H147+H148+H150+H152+H153+H154+H155+H156+H158+H159+H160+H161+H162+H163+H165+H166+H167+H168+H169+H170+H171+H172+H173+H175+H176+H177+H178+H179)</f>
        <v>0</v>
      </c>
      <c r="I180" s="231">
        <f>SUM(I139+I140+I141+I142+I143+I144+I145+I146+I147+I148+I150+I152+I153+I154+I155+I156+I158+I159+I160+I161+I162+I163+I165+I166+I167+I168+I169+I170+I171+I172+I173+I175+I176+I177+I178+I179)</f>
        <v>0</v>
      </c>
    </row>
    <row r="181" spans="1:16" x14ac:dyDescent="0.2">
      <c r="A181" s="87"/>
      <c r="B181" s="87"/>
      <c r="C181" s="87"/>
      <c r="D181" s="87"/>
      <c r="E181" s="242"/>
      <c r="F181" s="469" t="s">
        <v>70</v>
      </c>
      <c r="G181" s="470"/>
      <c r="H181" s="470"/>
      <c r="I181" s="471"/>
    </row>
    <row r="182" spans="1:16" ht="19.5" customHeight="1" x14ac:dyDescent="0.2">
      <c r="A182" s="90"/>
      <c r="B182" s="90"/>
      <c r="C182" s="90"/>
      <c r="D182" s="90"/>
      <c r="E182" s="90"/>
      <c r="F182" s="347"/>
      <c r="G182" s="347"/>
      <c r="H182" s="347"/>
      <c r="I182" s="347"/>
    </row>
    <row r="183" spans="1:16" ht="14.25" customHeight="1" x14ac:dyDescent="0.2">
      <c r="A183" s="90"/>
      <c r="B183" s="90"/>
      <c r="C183" s="90"/>
      <c r="D183" s="90"/>
      <c r="E183" s="90"/>
      <c r="F183" s="90"/>
      <c r="G183" s="97"/>
      <c r="H183" s="90"/>
      <c r="I183" s="84"/>
    </row>
    <row r="184" spans="1:16" ht="81" customHeight="1" x14ac:dyDescent="0.2">
      <c r="A184" s="90"/>
      <c r="B184" s="90"/>
      <c r="C184" s="467" t="s">
        <v>177</v>
      </c>
      <c r="D184" s="467"/>
      <c r="E184" s="467"/>
      <c r="F184" s="467"/>
      <c r="G184" s="467"/>
      <c r="H184" s="467"/>
      <c r="I184" s="467"/>
      <c r="J184" s="56"/>
    </row>
    <row r="185" spans="1:16" ht="21.75" customHeight="1" x14ac:dyDescent="0.2">
      <c r="A185" s="90"/>
      <c r="B185" s="5"/>
      <c r="C185" s="468"/>
      <c r="D185" s="468"/>
      <c r="E185" s="468"/>
      <c r="F185" s="468"/>
      <c r="G185" s="468"/>
      <c r="H185" s="468"/>
      <c r="I185" s="468"/>
      <c r="J185" s="468"/>
    </row>
    <row r="186" spans="1:16" ht="30" customHeight="1" x14ac:dyDescent="0.2">
      <c r="C186" s="104" t="s">
        <v>178</v>
      </c>
      <c r="D186" s="104"/>
      <c r="E186" s="104"/>
      <c r="F186" s="104"/>
      <c r="G186" s="149"/>
      <c r="H186" s="149"/>
      <c r="I186" s="149"/>
    </row>
    <row r="187" spans="1:16" ht="30" customHeight="1" x14ac:dyDescent="0.2">
      <c r="A187" s="86"/>
      <c r="B187" s="86"/>
      <c r="C187" s="150"/>
      <c r="D187" s="465" t="s">
        <v>179</v>
      </c>
      <c r="E187" s="465"/>
      <c r="F187" s="465"/>
      <c r="G187" s="465"/>
      <c r="H187" s="465"/>
      <c r="I187" s="465"/>
    </row>
    <row r="188" spans="1:16" ht="36" customHeight="1" x14ac:dyDescent="0.2">
      <c r="A188" s="86"/>
      <c r="B188" s="86"/>
      <c r="C188" s="150"/>
      <c r="D188" s="465" t="s">
        <v>180</v>
      </c>
      <c r="E188" s="465"/>
      <c r="F188" s="465"/>
      <c r="G188" s="465"/>
      <c r="H188" s="465"/>
      <c r="I188" s="465"/>
    </row>
    <row r="189" spans="1:16" ht="60" customHeight="1" x14ac:dyDescent="0.2">
      <c r="A189" s="86"/>
      <c r="B189" s="86"/>
      <c r="C189" s="150"/>
      <c r="D189" s="465" t="s">
        <v>181</v>
      </c>
      <c r="E189" s="465"/>
      <c r="F189" s="465"/>
      <c r="G189" s="465"/>
      <c r="H189" s="465"/>
      <c r="I189" s="465"/>
      <c r="P189" s="1"/>
    </row>
    <row r="190" spans="1:16" ht="30" customHeight="1" x14ac:dyDescent="0.2">
      <c r="A190" s="86"/>
      <c r="B190" s="86"/>
      <c r="C190" s="150"/>
      <c r="D190" s="465" t="s">
        <v>182</v>
      </c>
      <c r="E190" s="465"/>
      <c r="F190" s="465"/>
      <c r="G190" s="465"/>
      <c r="H190" s="465"/>
      <c r="I190" s="465"/>
    </row>
    <row r="191" spans="1:16" ht="30" customHeight="1" x14ac:dyDescent="0.2">
      <c r="A191" s="86"/>
      <c r="B191" s="86"/>
      <c r="C191" s="150"/>
      <c r="D191" s="465" t="s">
        <v>183</v>
      </c>
      <c r="E191" s="465"/>
      <c r="F191" s="465"/>
      <c r="G191" s="465"/>
      <c r="H191" s="465"/>
      <c r="I191" s="465"/>
    </row>
    <row r="192" spans="1:16" ht="30" customHeight="1" x14ac:dyDescent="0.2">
      <c r="A192" s="86"/>
      <c r="B192" s="86"/>
      <c r="C192" s="150"/>
      <c r="D192" s="465" t="s">
        <v>184</v>
      </c>
      <c r="E192" s="465"/>
      <c r="F192" s="465"/>
      <c r="G192" s="465"/>
      <c r="H192" s="465"/>
      <c r="I192" s="465"/>
    </row>
    <row r="193" spans="1:216" ht="57" customHeight="1" x14ac:dyDescent="0.2">
      <c r="A193" s="86"/>
      <c r="B193" s="86"/>
      <c r="C193" s="150"/>
      <c r="D193" s="465" t="s">
        <v>185</v>
      </c>
      <c r="E193" s="465"/>
      <c r="F193" s="465"/>
      <c r="G193" s="465"/>
      <c r="H193" s="465"/>
      <c r="I193" s="465"/>
    </row>
    <row r="194" spans="1:216" s="1" customFormat="1" ht="30" customHeight="1" x14ac:dyDescent="0.2">
      <c r="A194" s="86"/>
      <c r="B194" s="86"/>
      <c r="C194" s="466" t="s">
        <v>186</v>
      </c>
      <c r="D194" s="466"/>
      <c r="E194" s="380"/>
      <c r="F194" s="380"/>
      <c r="G194" s="75"/>
      <c r="H194" s="75"/>
      <c r="I194" s="75"/>
      <c r="J194" s="5"/>
      <c r="K194"/>
      <c r="L194"/>
      <c r="M194"/>
      <c r="N194"/>
      <c r="O194"/>
      <c r="P194"/>
    </row>
    <row r="195" spans="1:216" ht="30" customHeight="1" x14ac:dyDescent="0.2">
      <c r="A195" s="86"/>
      <c r="B195" s="86"/>
      <c r="C195" s="150"/>
      <c r="D195" s="465" t="s">
        <v>187</v>
      </c>
      <c r="E195" s="465"/>
      <c r="F195" s="465"/>
      <c r="G195" s="465"/>
      <c r="H195" s="465"/>
      <c r="I195" s="465"/>
      <c r="P195" s="1"/>
    </row>
    <row r="196" spans="1:216" ht="30" customHeight="1" x14ac:dyDescent="0.2">
      <c r="A196" s="86"/>
      <c r="B196" s="86"/>
      <c r="C196" s="150"/>
      <c r="D196" s="465" t="s">
        <v>188</v>
      </c>
      <c r="E196" s="465"/>
      <c r="F196" s="465"/>
      <c r="G196" s="465"/>
      <c r="H196" s="465"/>
      <c r="I196" s="465"/>
      <c r="P196" s="5"/>
    </row>
    <row r="197" spans="1:216" ht="30" customHeight="1" x14ac:dyDescent="0.2">
      <c r="A197" s="86"/>
      <c r="B197" s="86"/>
      <c r="C197" s="150"/>
      <c r="D197" s="465" t="s">
        <v>189</v>
      </c>
      <c r="E197" s="465"/>
      <c r="F197" s="465"/>
      <c r="G197" s="465"/>
      <c r="H197" s="465"/>
      <c r="I197" s="465"/>
    </row>
    <row r="198" spans="1:216" ht="30" customHeight="1" x14ac:dyDescent="0.2">
      <c r="A198" s="86"/>
      <c r="B198" s="86"/>
      <c r="C198" s="150"/>
      <c r="D198" s="465" t="s">
        <v>190</v>
      </c>
      <c r="E198" s="465"/>
      <c r="F198" s="465"/>
      <c r="G198" s="465"/>
      <c r="H198" s="465"/>
      <c r="I198" s="465"/>
    </row>
    <row r="199" spans="1:216" ht="30" customHeight="1" x14ac:dyDescent="0.2">
      <c r="A199" s="86"/>
      <c r="B199" s="86"/>
      <c r="C199" s="150"/>
      <c r="D199" s="465" t="s">
        <v>191</v>
      </c>
      <c r="E199" s="465"/>
      <c r="F199" s="465"/>
      <c r="G199" s="465"/>
      <c r="H199" s="465"/>
      <c r="I199" s="465"/>
    </row>
    <row r="200" spans="1:216" s="1" customFormat="1" ht="30" customHeight="1" x14ac:dyDescent="0.2">
      <c r="A200" s="86"/>
      <c r="B200" s="86"/>
      <c r="C200" s="150"/>
      <c r="D200" s="465" t="s">
        <v>192</v>
      </c>
      <c r="E200" s="465"/>
      <c r="F200" s="465"/>
      <c r="G200" s="465"/>
      <c r="H200" s="465"/>
      <c r="I200" s="465"/>
      <c r="J200" s="5"/>
      <c r="K200"/>
      <c r="L200"/>
      <c r="M200"/>
      <c r="N200"/>
      <c r="O200"/>
      <c r="P200"/>
    </row>
    <row r="201" spans="1:216" s="7" customFormat="1" ht="30" customHeight="1" x14ac:dyDescent="0.2">
      <c r="A201" s="86"/>
      <c r="B201" s="86"/>
      <c r="C201" s="150"/>
      <c r="D201" s="465" t="s">
        <v>193</v>
      </c>
      <c r="E201" s="465"/>
      <c r="F201" s="465"/>
      <c r="G201" s="465"/>
      <c r="H201" s="465"/>
      <c r="I201" s="465"/>
      <c r="J201" s="5"/>
      <c r="K201"/>
      <c r="L201"/>
      <c r="M201"/>
      <c r="N201"/>
      <c r="O201"/>
      <c r="P201"/>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c r="FG201" s="5"/>
      <c r="FH201" s="5"/>
      <c r="FI201" s="5"/>
      <c r="FJ201" s="5"/>
      <c r="FK201" s="5"/>
      <c r="FL201" s="5"/>
      <c r="FM201" s="5"/>
      <c r="FN201" s="5"/>
      <c r="FO201" s="5"/>
      <c r="FP201" s="5"/>
      <c r="FQ201" s="5"/>
      <c r="FR201" s="5"/>
      <c r="FS201" s="5"/>
      <c r="FT201" s="5"/>
      <c r="FU201" s="5"/>
      <c r="FV201" s="5"/>
      <c r="FW201" s="5"/>
      <c r="FX201" s="5"/>
      <c r="FY201" s="5"/>
      <c r="FZ201" s="5"/>
      <c r="GA201" s="5"/>
      <c r="GB201" s="5"/>
      <c r="GC201" s="5"/>
      <c r="GD201" s="5"/>
      <c r="GE201" s="5"/>
      <c r="GF201" s="5"/>
      <c r="GG201" s="5"/>
      <c r="GH201" s="5"/>
      <c r="GI201" s="5"/>
      <c r="GJ201" s="5"/>
      <c r="GK201" s="5"/>
      <c r="GL201" s="5"/>
      <c r="GM201" s="5"/>
      <c r="GN201" s="5"/>
      <c r="GO201" s="5"/>
      <c r="GP201" s="5"/>
      <c r="GQ201" s="5"/>
      <c r="GR201" s="5"/>
      <c r="GS201" s="5"/>
      <c r="GT201" s="5"/>
      <c r="GU201" s="5"/>
      <c r="GV201" s="5"/>
      <c r="GW201" s="5"/>
      <c r="GX201" s="5"/>
      <c r="GY201" s="5"/>
      <c r="GZ201" s="5"/>
      <c r="HA201" s="5"/>
      <c r="HB201" s="5"/>
      <c r="HC201" s="5"/>
      <c r="HD201" s="5"/>
      <c r="HE201" s="5"/>
      <c r="HF201" s="5"/>
      <c r="HG201" s="5"/>
      <c r="HH201" s="8"/>
    </row>
    <row r="202" spans="1:216" ht="30" customHeight="1" x14ac:dyDescent="0.2">
      <c r="A202" s="86"/>
      <c r="B202" s="86"/>
      <c r="C202" s="150"/>
      <c r="D202" s="465" t="s">
        <v>194</v>
      </c>
      <c r="E202" s="465"/>
      <c r="F202" s="465"/>
      <c r="G202" s="465"/>
      <c r="H202" s="465"/>
      <c r="I202" s="465"/>
    </row>
    <row r="203" spans="1:216" ht="30" customHeight="1" x14ac:dyDescent="0.2">
      <c r="A203" s="86"/>
      <c r="B203" s="86"/>
      <c r="C203" s="150"/>
      <c r="D203" s="465" t="s">
        <v>195</v>
      </c>
      <c r="E203" s="465"/>
      <c r="F203" s="465"/>
      <c r="G203" s="465"/>
      <c r="H203" s="465"/>
      <c r="I203" s="465"/>
    </row>
    <row r="204" spans="1:216" ht="31.5" customHeight="1" x14ac:dyDescent="0.35">
      <c r="A204" s="98"/>
      <c r="B204" s="98"/>
      <c r="C204" s="92" t="s">
        <v>196</v>
      </c>
      <c r="D204" s="99"/>
      <c r="E204" s="99"/>
      <c r="F204" s="381"/>
      <c r="G204" s="381"/>
      <c r="H204" s="381"/>
    </row>
    <row r="205" spans="1:216" ht="38.25" x14ac:dyDescent="0.2">
      <c r="A205" s="74" t="s">
        <v>28</v>
      </c>
      <c r="B205" s="73" t="s">
        <v>29</v>
      </c>
      <c r="C205" s="241" t="s">
        <v>30</v>
      </c>
      <c r="D205" s="74" t="s">
        <v>31</v>
      </c>
      <c r="E205" s="74"/>
      <c r="F205" s="75" t="s">
        <v>32</v>
      </c>
      <c r="G205" s="76" t="s">
        <v>33</v>
      </c>
      <c r="H205" s="77" t="s">
        <v>34</v>
      </c>
      <c r="I205" s="107" t="s">
        <v>35</v>
      </c>
    </row>
    <row r="206" spans="1:216" x14ac:dyDescent="0.2">
      <c r="A206" s="140"/>
      <c r="B206" s="140"/>
      <c r="C206" s="140" t="s">
        <v>197</v>
      </c>
      <c r="D206" s="141" t="s">
        <v>198</v>
      </c>
      <c r="E206" s="141"/>
      <c r="F206" s="234">
        <f>SUM('Salary - Wage Detail'!H129)</f>
        <v>0</v>
      </c>
      <c r="G206" s="229">
        <f>SUM('Salary - Wage Detail'!L129)</f>
        <v>0</v>
      </c>
      <c r="H206" s="229">
        <f>SUM('Salary - Wage Detail'!M129)</f>
        <v>0</v>
      </c>
      <c r="I206" s="229">
        <f>SUM('Salary - Wage Detail'!N129)</f>
        <v>0</v>
      </c>
    </row>
    <row r="207" spans="1:216" x14ac:dyDescent="0.2">
      <c r="A207" s="140">
        <f>SUM(A206)+1</f>
        <v>1</v>
      </c>
      <c r="B207" s="140"/>
      <c r="C207" s="140" t="s">
        <v>199</v>
      </c>
      <c r="D207" s="142" t="s">
        <v>200</v>
      </c>
      <c r="E207" s="142"/>
      <c r="F207" s="234">
        <f>SUM('Salary - Wage Detail'!I130)</f>
        <v>0</v>
      </c>
      <c r="G207" s="229">
        <f>SUM('Salary - Wage Detail'!O130)</f>
        <v>0</v>
      </c>
      <c r="H207" s="229">
        <f>SUM('Salary - Wage Detail'!P130)</f>
        <v>0</v>
      </c>
      <c r="I207" s="229">
        <f>SUM('Salary - Wage Detail'!Q130)</f>
        <v>0</v>
      </c>
    </row>
    <row r="208" spans="1:216" x14ac:dyDescent="0.2">
      <c r="A208" s="140">
        <f t="shared" ref="A208:A228" si="34">SUM(A207)+1</f>
        <v>2</v>
      </c>
      <c r="B208" s="140"/>
      <c r="C208" s="140" t="s">
        <v>201</v>
      </c>
      <c r="D208" s="142" t="s">
        <v>202</v>
      </c>
      <c r="E208" s="142"/>
      <c r="F208" s="144"/>
      <c r="G208" s="139"/>
      <c r="H208" s="139"/>
      <c r="I208" s="139"/>
    </row>
    <row r="209" spans="1:9" x14ac:dyDescent="0.2">
      <c r="A209" s="140">
        <f t="shared" si="34"/>
        <v>3</v>
      </c>
      <c r="B209" s="140"/>
      <c r="C209" s="140" t="s">
        <v>203</v>
      </c>
      <c r="D209" s="141" t="s">
        <v>204</v>
      </c>
      <c r="E209" s="141"/>
      <c r="F209" s="235">
        <f>SUM(F210:F213)</f>
        <v>0</v>
      </c>
      <c r="G209" s="235">
        <f t="shared" ref="G209:I209" si="35">SUM(G210:G213)</f>
        <v>0</v>
      </c>
      <c r="H209" s="235">
        <f t="shared" si="35"/>
        <v>0</v>
      </c>
      <c r="I209" s="235">
        <f t="shared" si="35"/>
        <v>0</v>
      </c>
    </row>
    <row r="210" spans="1:9" x14ac:dyDescent="0.2">
      <c r="A210" s="73">
        <f t="shared" si="34"/>
        <v>4</v>
      </c>
      <c r="B210" s="73"/>
      <c r="C210" s="81" t="s">
        <v>39</v>
      </c>
      <c r="D210" s="82"/>
      <c r="E210" s="82"/>
      <c r="F210" s="83"/>
      <c r="G210" s="83"/>
      <c r="H210" s="83"/>
      <c r="I210" s="83"/>
    </row>
    <row r="211" spans="1:9" x14ac:dyDescent="0.2">
      <c r="A211" s="73">
        <f t="shared" si="34"/>
        <v>5</v>
      </c>
      <c r="B211" s="73"/>
      <c r="C211" s="81" t="s">
        <v>40</v>
      </c>
      <c r="D211" s="82"/>
      <c r="E211" s="82"/>
      <c r="F211" s="83"/>
      <c r="G211" s="83"/>
      <c r="H211" s="83"/>
      <c r="I211" s="83"/>
    </row>
    <row r="212" spans="1:9" x14ac:dyDescent="0.2">
      <c r="A212" s="73">
        <f t="shared" si="34"/>
        <v>6</v>
      </c>
      <c r="B212" s="73"/>
      <c r="C212" s="81" t="s">
        <v>41</v>
      </c>
      <c r="D212" s="82"/>
      <c r="E212" s="82"/>
      <c r="F212" s="83"/>
      <c r="G212" s="83"/>
      <c r="H212" s="83"/>
      <c r="I212" s="83"/>
    </row>
    <row r="213" spans="1:9" x14ac:dyDescent="0.2">
      <c r="A213" s="73">
        <f t="shared" si="34"/>
        <v>7</v>
      </c>
      <c r="B213" s="73"/>
      <c r="C213" s="81" t="s">
        <v>42</v>
      </c>
      <c r="D213" s="82"/>
      <c r="E213" s="82"/>
      <c r="F213" s="83"/>
      <c r="G213" s="83"/>
      <c r="H213" s="83"/>
      <c r="I213" s="83"/>
    </row>
    <row r="214" spans="1:9" x14ac:dyDescent="0.2">
      <c r="A214" s="140">
        <f t="shared" si="34"/>
        <v>8</v>
      </c>
      <c r="B214" s="140"/>
      <c r="C214" s="140" t="s">
        <v>205</v>
      </c>
      <c r="D214" s="141" t="s">
        <v>206</v>
      </c>
      <c r="E214" s="141"/>
      <c r="F214" s="235">
        <f>SUM(F215:F218)</f>
        <v>0</v>
      </c>
      <c r="G214" s="235">
        <f t="shared" ref="G214:I214" si="36">SUM(G215:G218)</f>
        <v>0</v>
      </c>
      <c r="H214" s="235">
        <f t="shared" si="36"/>
        <v>0</v>
      </c>
      <c r="I214" s="235">
        <f t="shared" si="36"/>
        <v>0</v>
      </c>
    </row>
    <row r="215" spans="1:9" x14ac:dyDescent="0.2">
      <c r="A215" s="73">
        <f t="shared" si="34"/>
        <v>9</v>
      </c>
      <c r="B215" s="73"/>
      <c r="C215" s="81" t="s">
        <v>39</v>
      </c>
      <c r="D215" s="82"/>
      <c r="E215" s="82"/>
      <c r="F215" s="83"/>
      <c r="G215" s="83"/>
      <c r="H215" s="83"/>
      <c r="I215" s="83"/>
    </row>
    <row r="216" spans="1:9" x14ac:dyDescent="0.2">
      <c r="A216" s="73">
        <f t="shared" si="34"/>
        <v>10</v>
      </c>
      <c r="B216" s="73"/>
      <c r="C216" s="81" t="s">
        <v>40</v>
      </c>
      <c r="D216" s="82"/>
      <c r="E216" s="82"/>
      <c r="F216" s="83"/>
      <c r="G216" s="83"/>
      <c r="H216" s="83"/>
      <c r="I216" s="83"/>
    </row>
    <row r="217" spans="1:9" x14ac:dyDescent="0.2">
      <c r="A217" s="73">
        <f t="shared" si="34"/>
        <v>11</v>
      </c>
      <c r="B217" s="73"/>
      <c r="C217" s="81" t="s">
        <v>41</v>
      </c>
      <c r="D217" s="82"/>
      <c r="E217" s="82"/>
      <c r="F217" s="83"/>
      <c r="G217" s="83"/>
      <c r="H217" s="83"/>
      <c r="I217" s="83"/>
    </row>
    <row r="218" spans="1:9" x14ac:dyDescent="0.2">
      <c r="A218" s="73">
        <f t="shared" si="34"/>
        <v>12</v>
      </c>
      <c r="B218" s="73"/>
      <c r="C218" s="81" t="s">
        <v>42</v>
      </c>
      <c r="D218" s="82"/>
      <c r="E218" s="82"/>
      <c r="F218" s="83"/>
      <c r="G218" s="83"/>
      <c r="H218" s="83"/>
      <c r="I218" s="83"/>
    </row>
    <row r="219" spans="1:9" x14ac:dyDescent="0.2">
      <c r="A219" s="140">
        <f t="shared" si="34"/>
        <v>13</v>
      </c>
      <c r="B219" s="140"/>
      <c r="C219" s="140" t="s">
        <v>207</v>
      </c>
      <c r="D219" s="141" t="s">
        <v>208</v>
      </c>
      <c r="E219" s="141"/>
      <c r="F219" s="235">
        <f>SUM(F220:F223)</f>
        <v>0</v>
      </c>
      <c r="G219" s="235">
        <f t="shared" ref="G219:I219" si="37">SUM(G220:G223)</f>
        <v>0</v>
      </c>
      <c r="H219" s="235">
        <f t="shared" si="37"/>
        <v>0</v>
      </c>
      <c r="I219" s="235">
        <f t="shared" si="37"/>
        <v>0</v>
      </c>
    </row>
    <row r="220" spans="1:9" x14ac:dyDescent="0.2">
      <c r="A220" s="73">
        <f t="shared" si="34"/>
        <v>14</v>
      </c>
      <c r="B220" s="73"/>
      <c r="C220" s="81" t="s">
        <v>39</v>
      </c>
      <c r="D220" s="82"/>
      <c r="E220" s="82"/>
      <c r="F220" s="83"/>
      <c r="G220" s="83"/>
      <c r="H220" s="83"/>
      <c r="I220" s="83"/>
    </row>
    <row r="221" spans="1:9" x14ac:dyDescent="0.2">
      <c r="A221" s="73">
        <f t="shared" si="34"/>
        <v>15</v>
      </c>
      <c r="B221" s="73"/>
      <c r="C221" s="81" t="s">
        <v>40</v>
      </c>
      <c r="D221" s="82"/>
      <c r="E221" s="82"/>
      <c r="F221" s="83"/>
      <c r="G221" s="83"/>
      <c r="H221" s="83"/>
      <c r="I221" s="83"/>
    </row>
    <row r="222" spans="1:9" x14ac:dyDescent="0.2">
      <c r="A222" s="73">
        <f t="shared" si="34"/>
        <v>16</v>
      </c>
      <c r="B222" s="73"/>
      <c r="C222" s="81" t="s">
        <v>41</v>
      </c>
      <c r="D222" s="82"/>
      <c r="E222" s="82"/>
      <c r="F222" s="83"/>
      <c r="G222" s="83"/>
      <c r="H222" s="83"/>
      <c r="I222" s="83"/>
    </row>
    <row r="223" spans="1:9" x14ac:dyDescent="0.2">
      <c r="A223" s="73">
        <f t="shared" si="34"/>
        <v>17</v>
      </c>
      <c r="B223" s="73"/>
      <c r="C223" s="81" t="s">
        <v>42</v>
      </c>
      <c r="D223" s="82"/>
      <c r="E223" s="82"/>
      <c r="F223" s="83"/>
      <c r="G223" s="83"/>
      <c r="H223" s="83"/>
      <c r="I223" s="83"/>
    </row>
    <row r="224" spans="1:9" x14ac:dyDescent="0.2">
      <c r="A224" s="140">
        <f t="shared" si="34"/>
        <v>18</v>
      </c>
      <c r="B224" s="140"/>
      <c r="C224" s="140" t="s">
        <v>209</v>
      </c>
      <c r="D224" s="141" t="s">
        <v>210</v>
      </c>
      <c r="E224" s="141"/>
      <c r="F224" s="235">
        <f>SUM(F225:F227)</f>
        <v>0</v>
      </c>
      <c r="G224" s="235">
        <f t="shared" ref="G224:I224" si="38">SUM(G225:G227)</f>
        <v>0</v>
      </c>
      <c r="H224" s="235">
        <f t="shared" si="38"/>
        <v>0</v>
      </c>
      <c r="I224" s="235">
        <f t="shared" si="38"/>
        <v>0</v>
      </c>
    </row>
    <row r="225" spans="1:9" x14ac:dyDescent="0.2">
      <c r="A225" s="73">
        <f t="shared" si="34"/>
        <v>19</v>
      </c>
      <c r="B225" s="73"/>
      <c r="C225" s="81" t="s">
        <v>39</v>
      </c>
      <c r="D225" s="82"/>
      <c r="E225" s="82"/>
      <c r="F225" s="83"/>
      <c r="G225" s="83"/>
      <c r="H225" s="83"/>
      <c r="I225" s="83"/>
    </row>
    <row r="226" spans="1:9" x14ac:dyDescent="0.2">
      <c r="A226" s="73">
        <f t="shared" si="34"/>
        <v>20</v>
      </c>
      <c r="B226" s="73"/>
      <c r="C226" s="81" t="s">
        <v>40</v>
      </c>
      <c r="D226" s="82"/>
      <c r="E226" s="82"/>
      <c r="F226" s="83"/>
      <c r="G226" s="83"/>
      <c r="H226" s="83"/>
      <c r="I226" s="83"/>
    </row>
    <row r="227" spans="1:9" x14ac:dyDescent="0.2">
      <c r="A227" s="73">
        <f t="shared" si="34"/>
        <v>21</v>
      </c>
      <c r="B227" s="73"/>
      <c r="C227" s="81" t="s">
        <v>41</v>
      </c>
      <c r="D227" s="82"/>
      <c r="E227" s="82"/>
      <c r="F227" s="83"/>
      <c r="G227" s="83"/>
      <c r="H227" s="83"/>
      <c r="I227" s="83"/>
    </row>
    <row r="228" spans="1:9" x14ac:dyDescent="0.2">
      <c r="A228" s="140">
        <f t="shared" si="34"/>
        <v>22</v>
      </c>
      <c r="B228" s="140"/>
      <c r="C228" s="140" t="s">
        <v>211</v>
      </c>
      <c r="D228" s="141" t="s">
        <v>212</v>
      </c>
      <c r="E228" s="141"/>
      <c r="F228" s="224"/>
      <c r="G228" s="139"/>
      <c r="H228" s="139"/>
      <c r="I228" s="139"/>
    </row>
    <row r="229" spans="1:9" x14ac:dyDescent="0.2">
      <c r="A229" s="78"/>
      <c r="B229" s="78"/>
      <c r="C229" s="78"/>
      <c r="D229" s="101" t="s">
        <v>213</v>
      </c>
      <c r="E229" s="101"/>
      <c r="F229" s="94"/>
    </row>
    <row r="230" spans="1:9" ht="27.75" customHeight="1" x14ac:dyDescent="0.2">
      <c r="A230" s="230" t="s">
        <v>214</v>
      </c>
      <c r="B230" s="230"/>
      <c r="C230" s="230"/>
      <c r="D230" s="230"/>
      <c r="E230" s="230"/>
      <c r="F230" s="235">
        <f>SUM(F206+F207+F208+F210+F211+F212+F213+F215+F216+F217+F218+F220+F221+F222+F223+F225+F226+F227+F228)</f>
        <v>0</v>
      </c>
      <c r="G230" s="235">
        <f t="shared" ref="G230:I230" si="39">SUM(G206+G207+G208+G210+G211+G212+G213+G215+G216+G217+G218+G220+G221+G222+G223+G225+G226+G227+G228)</f>
        <v>0</v>
      </c>
      <c r="H230" s="235">
        <f t="shared" si="39"/>
        <v>0</v>
      </c>
      <c r="I230" s="235">
        <f t="shared" si="39"/>
        <v>0</v>
      </c>
    </row>
    <row r="231" spans="1:9" x14ac:dyDescent="0.2">
      <c r="A231" s="87"/>
      <c r="B231" s="87"/>
      <c r="C231" s="87"/>
      <c r="D231" s="87"/>
      <c r="E231" s="87"/>
      <c r="F231" s="460" t="s">
        <v>70</v>
      </c>
      <c r="G231" s="460"/>
      <c r="H231" s="460"/>
    </row>
    <row r="232" spans="1:9" x14ac:dyDescent="0.2">
      <c r="A232" s="102"/>
      <c r="B232" s="102"/>
      <c r="C232" s="103"/>
      <c r="D232" s="103"/>
      <c r="E232" s="103"/>
      <c r="F232" s="103"/>
    </row>
    <row r="233" spans="1:9" x14ac:dyDescent="0.2">
      <c r="A233" s="104"/>
      <c r="B233" s="104"/>
      <c r="C233" s="104"/>
      <c r="D233" s="104"/>
      <c r="E233" s="104"/>
      <c r="F233" s="100"/>
      <c r="G233" s="105"/>
      <c r="H233" s="105"/>
    </row>
    <row r="234" spans="1:9" x14ac:dyDescent="0.2">
      <c r="A234" s="78"/>
      <c r="B234" s="78"/>
      <c r="C234" s="80"/>
      <c r="D234" s="90"/>
      <c r="E234" s="90"/>
      <c r="F234" s="94"/>
    </row>
    <row r="238" spans="1:9" x14ac:dyDescent="0.2">
      <c r="A238"/>
      <c r="B238"/>
      <c r="C238"/>
      <c r="D238"/>
      <c r="E238"/>
      <c r="F238"/>
      <c r="G238" s="3"/>
      <c r="H238"/>
      <c r="I238"/>
    </row>
    <row r="239" spans="1:9" x14ac:dyDescent="0.2">
      <c r="A239"/>
      <c r="B239"/>
      <c r="C239"/>
      <c r="D239"/>
      <c r="E239"/>
      <c r="F239"/>
      <c r="G239" s="3"/>
      <c r="H239"/>
      <c r="I239"/>
    </row>
    <row r="240" spans="1:9" x14ac:dyDescent="0.2">
      <c r="A240" s="106" t="s">
        <v>68</v>
      </c>
      <c r="B240" s="106"/>
      <c r="C240"/>
      <c r="D240"/>
      <c r="E240"/>
      <c r="F240"/>
      <c r="G240" s="3"/>
      <c r="H240"/>
      <c r="I240"/>
    </row>
    <row r="241" spans="1:9" x14ac:dyDescent="0.2">
      <c r="A241" s="106" t="s">
        <v>68</v>
      </c>
      <c r="B241" s="106"/>
      <c r="C241"/>
      <c r="D241"/>
      <c r="E241"/>
      <c r="F241"/>
      <c r="G241" s="3"/>
      <c r="H241"/>
      <c r="I241"/>
    </row>
    <row r="242" spans="1:9" x14ac:dyDescent="0.2">
      <c r="A242"/>
      <c r="B242"/>
      <c r="C242"/>
      <c r="D242"/>
      <c r="E242"/>
      <c r="F242"/>
      <c r="G242" s="3"/>
      <c r="H242"/>
      <c r="I242"/>
    </row>
    <row r="243" spans="1:9" x14ac:dyDescent="0.2">
      <c r="A243"/>
      <c r="B243"/>
      <c r="C243"/>
      <c r="D243"/>
      <c r="E243"/>
      <c r="F243"/>
      <c r="G243" s="3"/>
      <c r="H243"/>
      <c r="I243"/>
    </row>
    <row r="244" spans="1:9" x14ac:dyDescent="0.2">
      <c r="A244"/>
      <c r="B244"/>
      <c r="C244"/>
      <c r="D244"/>
      <c r="E244"/>
      <c r="F244"/>
      <c r="G244" s="3"/>
      <c r="H244"/>
      <c r="I244"/>
    </row>
    <row r="245" spans="1:9" x14ac:dyDescent="0.2">
      <c r="A245"/>
      <c r="B245"/>
      <c r="C245"/>
      <c r="D245"/>
      <c r="E245"/>
      <c r="F245"/>
      <c r="G245" s="3"/>
      <c r="H245"/>
      <c r="I245"/>
    </row>
    <row r="246" spans="1:9" x14ac:dyDescent="0.2">
      <c r="A246"/>
      <c r="B246"/>
      <c r="C246"/>
      <c r="D246"/>
      <c r="E246"/>
      <c r="F246"/>
      <c r="G246" s="3"/>
      <c r="H246"/>
      <c r="I246"/>
    </row>
    <row r="247" spans="1:9" x14ac:dyDescent="0.2">
      <c r="A247"/>
      <c r="B247"/>
      <c r="C247"/>
      <c r="D247"/>
      <c r="E247"/>
      <c r="F247"/>
      <c r="G247" s="3"/>
      <c r="H247"/>
      <c r="I247"/>
    </row>
    <row r="248" spans="1:9" x14ac:dyDescent="0.2">
      <c r="A248"/>
      <c r="B248"/>
      <c r="C248"/>
      <c r="D248"/>
      <c r="E248"/>
      <c r="F248"/>
      <c r="G248" s="3"/>
      <c r="H248"/>
      <c r="I248"/>
    </row>
    <row r="249" spans="1:9" x14ac:dyDescent="0.2">
      <c r="A249"/>
      <c r="B249"/>
      <c r="C249"/>
      <c r="D249"/>
      <c r="E249"/>
      <c r="F249"/>
      <c r="G249" s="3"/>
      <c r="H249"/>
      <c r="I249"/>
    </row>
    <row r="250" spans="1:9" x14ac:dyDescent="0.2">
      <c r="A250"/>
      <c r="B250"/>
      <c r="C250"/>
      <c r="D250"/>
      <c r="E250"/>
      <c r="F250"/>
      <c r="G250" s="3"/>
      <c r="H250"/>
      <c r="I250"/>
    </row>
    <row r="251" spans="1:9" x14ac:dyDescent="0.2">
      <c r="A251"/>
      <c r="B251"/>
      <c r="C251"/>
      <c r="D251"/>
      <c r="E251"/>
      <c r="F251"/>
      <c r="G251" s="3"/>
      <c r="H251"/>
      <c r="I251"/>
    </row>
    <row r="252" spans="1:9" x14ac:dyDescent="0.2">
      <c r="A252"/>
      <c r="B252"/>
      <c r="C252"/>
      <c r="D252"/>
      <c r="E252"/>
      <c r="F252"/>
      <c r="G252" s="3"/>
      <c r="H252"/>
      <c r="I252"/>
    </row>
    <row r="253" spans="1:9" x14ac:dyDescent="0.2">
      <c r="A253"/>
      <c r="B253"/>
      <c r="C253"/>
      <c r="D253"/>
      <c r="E253"/>
      <c r="F253"/>
      <c r="G253" s="3"/>
      <c r="H253"/>
      <c r="I253"/>
    </row>
    <row r="254" spans="1:9" x14ac:dyDescent="0.2">
      <c r="A254"/>
      <c r="B254"/>
      <c r="C254"/>
      <c r="D254"/>
      <c r="E254"/>
      <c r="F254"/>
      <c r="G254" s="3"/>
      <c r="H254"/>
      <c r="I254"/>
    </row>
    <row r="255" spans="1:9" x14ac:dyDescent="0.2">
      <c r="A255"/>
      <c r="B255"/>
      <c r="C255"/>
      <c r="D255"/>
      <c r="E255"/>
      <c r="F255"/>
      <c r="G255" s="3"/>
      <c r="H255"/>
      <c r="I255"/>
    </row>
    <row r="256" spans="1:9" x14ac:dyDescent="0.2">
      <c r="A256"/>
      <c r="B256"/>
      <c r="C256"/>
      <c r="D256"/>
      <c r="E256"/>
      <c r="F256"/>
      <c r="G256" s="3"/>
      <c r="H256"/>
      <c r="I256"/>
    </row>
    <row r="257" spans="7:10" customFormat="1" x14ac:dyDescent="0.2">
      <c r="G257" s="3"/>
      <c r="J257" s="5"/>
    </row>
    <row r="258" spans="7:10" customFormat="1" x14ac:dyDescent="0.2">
      <c r="G258" s="3"/>
      <c r="J258" s="5"/>
    </row>
    <row r="259" spans="7:10" customFormat="1" x14ac:dyDescent="0.2">
      <c r="G259" s="3"/>
      <c r="J259" s="5"/>
    </row>
    <row r="260" spans="7:10" customFormat="1" x14ac:dyDescent="0.2">
      <c r="G260" s="3"/>
      <c r="J260" s="5"/>
    </row>
    <row r="261" spans="7:10" customFormat="1" x14ac:dyDescent="0.2">
      <c r="G261" s="3"/>
      <c r="J261" s="5"/>
    </row>
    <row r="262" spans="7:10" customFormat="1" x14ac:dyDescent="0.2">
      <c r="G262" s="3"/>
      <c r="J262" s="5"/>
    </row>
    <row r="263" spans="7:10" customFormat="1" x14ac:dyDescent="0.2">
      <c r="G263" s="3"/>
      <c r="J263" s="5"/>
    </row>
    <row r="264" spans="7:10" customFormat="1" x14ac:dyDescent="0.2">
      <c r="G264" s="3"/>
      <c r="J264" s="5"/>
    </row>
    <row r="265" spans="7:10" customFormat="1" x14ac:dyDescent="0.2">
      <c r="G265" s="3"/>
      <c r="J265" s="5"/>
    </row>
    <row r="266" spans="7:10" customFormat="1" x14ac:dyDescent="0.2">
      <c r="G266" s="3"/>
      <c r="J266" s="5"/>
    </row>
    <row r="267" spans="7:10" customFormat="1" x14ac:dyDescent="0.2">
      <c r="G267" s="3"/>
      <c r="J267" s="5"/>
    </row>
    <row r="268" spans="7:10" customFormat="1" x14ac:dyDescent="0.2">
      <c r="G268" s="3"/>
      <c r="J268" s="5"/>
    </row>
    <row r="269" spans="7:10" customFormat="1" x14ac:dyDescent="0.2">
      <c r="G269" s="3"/>
      <c r="J269" s="5"/>
    </row>
    <row r="270" spans="7:10" customFormat="1" x14ac:dyDescent="0.2">
      <c r="G270" s="3"/>
      <c r="J270" s="5"/>
    </row>
    <row r="271" spans="7:10" customFormat="1" x14ac:dyDescent="0.2">
      <c r="G271" s="3"/>
      <c r="J271" s="5"/>
    </row>
    <row r="272" spans="7:10" customFormat="1" x14ac:dyDescent="0.2">
      <c r="G272" s="3"/>
      <c r="J272" s="5"/>
    </row>
    <row r="273" spans="7:10" customFormat="1" x14ac:dyDescent="0.2">
      <c r="G273" s="3"/>
      <c r="J273" s="5"/>
    </row>
    <row r="274" spans="7:10" customFormat="1" x14ac:dyDescent="0.2">
      <c r="G274" s="3"/>
      <c r="J274" s="5"/>
    </row>
    <row r="275" spans="7:10" customFormat="1" x14ac:dyDescent="0.2">
      <c r="G275" s="3"/>
      <c r="J275" s="5"/>
    </row>
    <row r="276" spans="7:10" customFormat="1" x14ac:dyDescent="0.2">
      <c r="G276" s="3"/>
      <c r="J276" s="5"/>
    </row>
    <row r="277" spans="7:10" customFormat="1" x14ac:dyDescent="0.2">
      <c r="G277" s="3"/>
      <c r="J277" s="5"/>
    </row>
    <row r="278" spans="7:10" customFormat="1" x14ac:dyDescent="0.2">
      <c r="G278" s="3"/>
      <c r="J278" s="5"/>
    </row>
    <row r="279" spans="7:10" customFormat="1" x14ac:dyDescent="0.2">
      <c r="G279" s="3"/>
      <c r="J279" s="5"/>
    </row>
    <row r="280" spans="7:10" customFormat="1" x14ac:dyDescent="0.2">
      <c r="G280" s="3"/>
      <c r="J280" s="5"/>
    </row>
    <row r="281" spans="7:10" customFormat="1" x14ac:dyDescent="0.2">
      <c r="G281" s="3"/>
      <c r="J281" s="5"/>
    </row>
    <row r="282" spans="7:10" customFormat="1" x14ac:dyDescent="0.2">
      <c r="G282" s="3"/>
      <c r="J282" s="5"/>
    </row>
    <row r="283" spans="7:10" customFormat="1" x14ac:dyDescent="0.2">
      <c r="G283" s="3"/>
      <c r="J283" s="5"/>
    </row>
    <row r="284" spans="7:10" customFormat="1" x14ac:dyDescent="0.2">
      <c r="G284" s="3"/>
      <c r="J284" s="5"/>
    </row>
    <row r="285" spans="7:10" customFormat="1" x14ac:dyDescent="0.2">
      <c r="G285" s="3"/>
      <c r="J285" s="5"/>
    </row>
    <row r="286" spans="7:10" customFormat="1" x14ac:dyDescent="0.2">
      <c r="G286" s="3"/>
      <c r="J286" s="5"/>
    </row>
    <row r="287" spans="7:10" customFormat="1" x14ac:dyDescent="0.2">
      <c r="G287" s="3"/>
      <c r="J287" s="5"/>
    </row>
    <row r="288" spans="7:10" customFormat="1" x14ac:dyDescent="0.2">
      <c r="G288" s="3"/>
      <c r="J288" s="5"/>
    </row>
    <row r="289" spans="7:10" customFormat="1" x14ac:dyDescent="0.2">
      <c r="G289" s="3"/>
      <c r="J289" s="5"/>
    </row>
    <row r="290" spans="7:10" customFormat="1" x14ac:dyDescent="0.2">
      <c r="G290" s="3"/>
      <c r="J290" s="5"/>
    </row>
    <row r="291" spans="7:10" customFormat="1" x14ac:dyDescent="0.2">
      <c r="G291" s="3"/>
      <c r="J291" s="5"/>
    </row>
    <row r="292" spans="7:10" customFormat="1" x14ac:dyDescent="0.2">
      <c r="G292" s="3"/>
      <c r="J292" s="5"/>
    </row>
    <row r="293" spans="7:10" customFormat="1" x14ac:dyDescent="0.2">
      <c r="G293" s="3"/>
      <c r="J293" s="5"/>
    </row>
    <row r="294" spans="7:10" customFormat="1" x14ac:dyDescent="0.2">
      <c r="G294" s="3"/>
      <c r="J294" s="5"/>
    </row>
    <row r="295" spans="7:10" customFormat="1" x14ac:dyDescent="0.2">
      <c r="G295" s="3"/>
      <c r="J295" s="5"/>
    </row>
    <row r="296" spans="7:10" customFormat="1" x14ac:dyDescent="0.2">
      <c r="G296" s="3"/>
      <c r="J296" s="5"/>
    </row>
    <row r="297" spans="7:10" customFormat="1" x14ac:dyDescent="0.2">
      <c r="G297" s="3"/>
      <c r="J297" s="5"/>
    </row>
    <row r="298" spans="7:10" customFormat="1" x14ac:dyDescent="0.2">
      <c r="G298" s="3"/>
      <c r="J298" s="5"/>
    </row>
    <row r="299" spans="7:10" customFormat="1" x14ac:dyDescent="0.2">
      <c r="G299" s="3"/>
      <c r="J299" s="5"/>
    </row>
    <row r="300" spans="7:10" customFormat="1" x14ac:dyDescent="0.2">
      <c r="G300" s="3"/>
      <c r="J300" s="5"/>
    </row>
    <row r="301" spans="7:10" customFormat="1" x14ac:dyDescent="0.2">
      <c r="G301" s="3"/>
      <c r="J301" s="5"/>
    </row>
    <row r="302" spans="7:10" customFormat="1" x14ac:dyDescent="0.2">
      <c r="G302" s="3"/>
      <c r="J302" s="5"/>
    </row>
    <row r="303" spans="7:10" customFormat="1" x14ac:dyDescent="0.2">
      <c r="G303" s="3"/>
      <c r="J303" s="5"/>
    </row>
    <row r="304" spans="7:10" customFormat="1" x14ac:dyDescent="0.2">
      <c r="G304" s="3"/>
      <c r="J304" s="5"/>
    </row>
    <row r="305" spans="7:10" customFormat="1" x14ac:dyDescent="0.2">
      <c r="G305" s="3"/>
      <c r="J305" s="5"/>
    </row>
    <row r="306" spans="7:10" customFormat="1" x14ac:dyDescent="0.2">
      <c r="G306" s="3"/>
      <c r="J306" s="5"/>
    </row>
    <row r="307" spans="7:10" customFormat="1" x14ac:dyDescent="0.2">
      <c r="G307" s="3"/>
      <c r="J307" s="5"/>
    </row>
    <row r="308" spans="7:10" customFormat="1" x14ac:dyDescent="0.2">
      <c r="G308" s="3"/>
      <c r="J308" s="5"/>
    </row>
    <row r="309" spans="7:10" customFormat="1" x14ac:dyDescent="0.2">
      <c r="G309" s="3"/>
      <c r="J309" s="5"/>
    </row>
    <row r="310" spans="7:10" customFormat="1" x14ac:dyDescent="0.2">
      <c r="G310" s="3"/>
      <c r="J310" s="5"/>
    </row>
    <row r="311" spans="7:10" customFormat="1" x14ac:dyDescent="0.2">
      <c r="G311" s="3"/>
      <c r="J311" s="5"/>
    </row>
    <row r="312" spans="7:10" customFormat="1" x14ac:dyDescent="0.2">
      <c r="G312" s="3"/>
      <c r="J312" s="5"/>
    </row>
    <row r="313" spans="7:10" customFormat="1" x14ac:dyDescent="0.2">
      <c r="G313" s="3"/>
      <c r="J313" s="5"/>
    </row>
    <row r="314" spans="7:10" customFormat="1" x14ac:dyDescent="0.2">
      <c r="G314" s="3"/>
      <c r="J314" s="5"/>
    </row>
    <row r="315" spans="7:10" customFormat="1" x14ac:dyDescent="0.2">
      <c r="G315" s="3"/>
      <c r="J315" s="5"/>
    </row>
    <row r="316" spans="7:10" customFormat="1" x14ac:dyDescent="0.2">
      <c r="G316" s="3"/>
      <c r="J316" s="5"/>
    </row>
    <row r="317" spans="7:10" customFormat="1" x14ac:dyDescent="0.2">
      <c r="G317" s="3"/>
      <c r="J317" s="5"/>
    </row>
    <row r="318" spans="7:10" customFormat="1" x14ac:dyDescent="0.2">
      <c r="G318" s="3"/>
      <c r="J318" s="5"/>
    </row>
    <row r="319" spans="7:10" customFormat="1" x14ac:dyDescent="0.2">
      <c r="G319" s="3"/>
      <c r="J319" s="5"/>
    </row>
    <row r="320" spans="7:10" customFormat="1" x14ac:dyDescent="0.2">
      <c r="G320" s="3"/>
      <c r="J320" s="5"/>
    </row>
    <row r="321" spans="7:10" customFormat="1" x14ac:dyDescent="0.2">
      <c r="G321" s="3"/>
      <c r="J321" s="5"/>
    </row>
    <row r="322" spans="7:10" customFormat="1" x14ac:dyDescent="0.2">
      <c r="G322" s="3"/>
      <c r="J322" s="5"/>
    </row>
    <row r="323" spans="7:10" customFormat="1" x14ac:dyDescent="0.2">
      <c r="G323" s="3"/>
      <c r="J323" s="5"/>
    </row>
    <row r="324" spans="7:10" customFormat="1" x14ac:dyDescent="0.2">
      <c r="G324" s="3"/>
      <c r="J324" s="5"/>
    </row>
    <row r="325" spans="7:10" customFormat="1" x14ac:dyDescent="0.2">
      <c r="G325" s="3"/>
      <c r="J325" s="5"/>
    </row>
    <row r="326" spans="7:10" customFormat="1" x14ac:dyDescent="0.2">
      <c r="G326" s="3"/>
      <c r="J326" s="5"/>
    </row>
    <row r="327" spans="7:10" customFormat="1" x14ac:dyDescent="0.2">
      <c r="G327" s="3"/>
      <c r="J327" s="5"/>
    </row>
    <row r="328" spans="7:10" customFormat="1" x14ac:dyDescent="0.2">
      <c r="G328" s="3"/>
      <c r="J328" s="5"/>
    </row>
    <row r="329" spans="7:10" customFormat="1" x14ac:dyDescent="0.2">
      <c r="G329" s="3"/>
      <c r="J329" s="5"/>
    </row>
    <row r="330" spans="7:10" customFormat="1" x14ac:dyDescent="0.2">
      <c r="G330" s="3"/>
      <c r="J330" s="5"/>
    </row>
    <row r="331" spans="7:10" customFormat="1" x14ac:dyDescent="0.2">
      <c r="G331" s="3"/>
      <c r="J331" s="5"/>
    </row>
    <row r="332" spans="7:10" customFormat="1" x14ac:dyDescent="0.2">
      <c r="G332" s="3"/>
      <c r="J332" s="5"/>
    </row>
    <row r="333" spans="7:10" customFormat="1" x14ac:dyDescent="0.2">
      <c r="G333" s="3"/>
      <c r="J333" s="5"/>
    </row>
    <row r="334" spans="7:10" customFormat="1" x14ac:dyDescent="0.2">
      <c r="G334" s="3"/>
      <c r="J334" s="5"/>
    </row>
    <row r="335" spans="7:10" customFormat="1" x14ac:dyDescent="0.2">
      <c r="G335" s="3"/>
      <c r="J335" s="5"/>
    </row>
    <row r="336" spans="7:10" customFormat="1" x14ac:dyDescent="0.2">
      <c r="G336" s="3"/>
      <c r="J336" s="5"/>
    </row>
    <row r="337" spans="7:10" customFormat="1" x14ac:dyDescent="0.2">
      <c r="G337" s="3"/>
      <c r="J337" s="5"/>
    </row>
    <row r="338" spans="7:10" customFormat="1" x14ac:dyDescent="0.2">
      <c r="G338" s="3"/>
      <c r="J338" s="5"/>
    </row>
    <row r="339" spans="7:10" customFormat="1" x14ac:dyDescent="0.2">
      <c r="G339" s="3"/>
      <c r="J339" s="5"/>
    </row>
    <row r="340" spans="7:10" customFormat="1" x14ac:dyDescent="0.2">
      <c r="G340" s="3"/>
      <c r="J340" s="5"/>
    </row>
    <row r="341" spans="7:10" customFormat="1" x14ac:dyDescent="0.2">
      <c r="G341" s="3"/>
      <c r="J341" s="5"/>
    </row>
    <row r="342" spans="7:10" customFormat="1" x14ac:dyDescent="0.2">
      <c r="G342" s="3"/>
      <c r="J342" s="5"/>
    </row>
    <row r="343" spans="7:10" customFormat="1" x14ac:dyDescent="0.2">
      <c r="G343" s="3"/>
      <c r="J343" s="5"/>
    </row>
    <row r="344" spans="7:10" customFormat="1" x14ac:dyDescent="0.2">
      <c r="G344" s="3"/>
      <c r="J344" s="5"/>
    </row>
    <row r="345" spans="7:10" customFormat="1" x14ac:dyDescent="0.2">
      <c r="G345" s="3"/>
      <c r="J345" s="5"/>
    </row>
    <row r="346" spans="7:10" customFormat="1" x14ac:dyDescent="0.2">
      <c r="G346" s="3"/>
      <c r="J346" s="5"/>
    </row>
    <row r="347" spans="7:10" customFormat="1" x14ac:dyDescent="0.2">
      <c r="G347" s="3"/>
      <c r="J347" s="5"/>
    </row>
    <row r="348" spans="7:10" customFormat="1" x14ac:dyDescent="0.2">
      <c r="G348" s="3"/>
      <c r="J348" s="5"/>
    </row>
    <row r="349" spans="7:10" customFormat="1" x14ac:dyDescent="0.2">
      <c r="G349" s="3"/>
      <c r="J349" s="5"/>
    </row>
    <row r="350" spans="7:10" customFormat="1" x14ac:dyDescent="0.2">
      <c r="G350" s="3"/>
      <c r="J350" s="5"/>
    </row>
    <row r="351" spans="7:10" customFormat="1" x14ac:dyDescent="0.2">
      <c r="G351" s="3"/>
      <c r="J351" s="5"/>
    </row>
    <row r="352" spans="7:10" customFormat="1" x14ac:dyDescent="0.2">
      <c r="G352" s="3"/>
      <c r="J352" s="5"/>
    </row>
    <row r="353" spans="7:10" customFormat="1" x14ac:dyDescent="0.2">
      <c r="G353" s="3"/>
      <c r="J353" s="5"/>
    </row>
    <row r="354" spans="7:10" customFormat="1" x14ac:dyDescent="0.2">
      <c r="G354" s="3"/>
      <c r="J354" s="5"/>
    </row>
    <row r="355" spans="7:10" customFormat="1" x14ac:dyDescent="0.2">
      <c r="G355" s="3"/>
      <c r="J355" s="5"/>
    </row>
    <row r="356" spans="7:10" customFormat="1" x14ac:dyDescent="0.2">
      <c r="G356" s="3"/>
      <c r="J356" s="5"/>
    </row>
    <row r="357" spans="7:10" customFormat="1" x14ac:dyDescent="0.2">
      <c r="G357" s="3"/>
      <c r="J357" s="5"/>
    </row>
    <row r="358" spans="7:10" customFormat="1" x14ac:dyDescent="0.2">
      <c r="G358" s="3"/>
      <c r="J358" s="5"/>
    </row>
    <row r="359" spans="7:10" customFormat="1" x14ac:dyDescent="0.2">
      <c r="G359" s="3"/>
      <c r="J359" s="5"/>
    </row>
    <row r="360" spans="7:10" customFormat="1" x14ac:dyDescent="0.2">
      <c r="G360" s="3"/>
      <c r="J360" s="5"/>
    </row>
    <row r="361" spans="7:10" customFormat="1" x14ac:dyDescent="0.2">
      <c r="G361" s="3"/>
      <c r="J361" s="5"/>
    </row>
    <row r="362" spans="7:10" customFormat="1" x14ac:dyDescent="0.2">
      <c r="G362" s="3"/>
      <c r="J362" s="5"/>
    </row>
    <row r="363" spans="7:10" customFormat="1" x14ac:dyDescent="0.2">
      <c r="G363" s="3"/>
      <c r="J363" s="5"/>
    </row>
    <row r="364" spans="7:10" customFormat="1" x14ac:dyDescent="0.2">
      <c r="G364" s="3"/>
      <c r="J364" s="5"/>
    </row>
    <row r="365" spans="7:10" customFormat="1" x14ac:dyDescent="0.2">
      <c r="G365" s="3"/>
      <c r="J365" s="5"/>
    </row>
    <row r="366" spans="7:10" customFormat="1" x14ac:dyDescent="0.2">
      <c r="G366" s="3"/>
      <c r="J366" s="5"/>
    </row>
    <row r="367" spans="7:10" customFormat="1" x14ac:dyDescent="0.2">
      <c r="G367" s="3"/>
      <c r="J367" s="5"/>
    </row>
    <row r="368" spans="7:10" customFormat="1" x14ac:dyDescent="0.2">
      <c r="G368" s="3"/>
      <c r="J368" s="5"/>
    </row>
    <row r="369" spans="7:10" customFormat="1" x14ac:dyDescent="0.2">
      <c r="G369" s="3"/>
      <c r="J369" s="5"/>
    </row>
    <row r="370" spans="7:10" customFormat="1" x14ac:dyDescent="0.2">
      <c r="G370" s="3"/>
      <c r="J370" s="5"/>
    </row>
    <row r="371" spans="7:10" customFormat="1" x14ac:dyDescent="0.2">
      <c r="G371" s="3"/>
      <c r="J371" s="5"/>
    </row>
    <row r="372" spans="7:10" customFormat="1" x14ac:dyDescent="0.2">
      <c r="G372" s="3"/>
      <c r="J372" s="5"/>
    </row>
    <row r="373" spans="7:10" customFormat="1" x14ac:dyDescent="0.2">
      <c r="G373" s="3"/>
      <c r="J373" s="5"/>
    </row>
    <row r="374" spans="7:10" customFormat="1" x14ac:dyDescent="0.2">
      <c r="G374" s="3"/>
      <c r="J374" s="5"/>
    </row>
    <row r="375" spans="7:10" customFormat="1" x14ac:dyDescent="0.2">
      <c r="G375" s="3"/>
      <c r="J375" s="5"/>
    </row>
    <row r="376" spans="7:10" customFormat="1" x14ac:dyDescent="0.2">
      <c r="G376" s="3"/>
      <c r="J376" s="5"/>
    </row>
    <row r="377" spans="7:10" customFormat="1" x14ac:dyDescent="0.2">
      <c r="G377" s="3"/>
      <c r="J377" s="5"/>
    </row>
    <row r="378" spans="7:10" customFormat="1" x14ac:dyDescent="0.2">
      <c r="G378" s="3"/>
      <c r="J378" s="5"/>
    </row>
    <row r="379" spans="7:10" customFormat="1" x14ac:dyDescent="0.2">
      <c r="G379" s="3"/>
      <c r="J379" s="5"/>
    </row>
    <row r="380" spans="7:10" customFormat="1" x14ac:dyDescent="0.2">
      <c r="G380" s="3"/>
      <c r="J380" s="5"/>
    </row>
    <row r="381" spans="7:10" customFormat="1" x14ac:dyDescent="0.2">
      <c r="G381" s="3"/>
      <c r="J381" s="5"/>
    </row>
    <row r="382" spans="7:10" customFormat="1" x14ac:dyDescent="0.2">
      <c r="G382" s="3"/>
      <c r="J382" s="5"/>
    </row>
    <row r="383" spans="7:10" customFormat="1" x14ac:dyDescent="0.2">
      <c r="G383" s="3"/>
      <c r="J383" s="5"/>
    </row>
    <row r="384" spans="7:10" customFormat="1" x14ac:dyDescent="0.2">
      <c r="G384" s="3"/>
      <c r="J384" s="5"/>
    </row>
    <row r="385" spans="7:10" customFormat="1" x14ac:dyDescent="0.2">
      <c r="G385" s="3"/>
      <c r="J385" s="5"/>
    </row>
    <row r="386" spans="7:10" customFormat="1" x14ac:dyDescent="0.2">
      <c r="G386" s="3"/>
      <c r="J386" s="5"/>
    </row>
    <row r="387" spans="7:10" customFormat="1" x14ac:dyDescent="0.2">
      <c r="G387" s="3"/>
      <c r="J387" s="5"/>
    </row>
    <row r="388" spans="7:10" customFormat="1" x14ac:dyDescent="0.2">
      <c r="G388" s="3"/>
      <c r="J388" s="5"/>
    </row>
    <row r="389" spans="7:10" customFormat="1" x14ac:dyDescent="0.2">
      <c r="G389" s="3"/>
      <c r="J389" s="5"/>
    </row>
    <row r="390" spans="7:10" customFormat="1" x14ac:dyDescent="0.2">
      <c r="G390" s="3"/>
      <c r="J390" s="5"/>
    </row>
    <row r="391" spans="7:10" customFormat="1" x14ac:dyDescent="0.2">
      <c r="G391" s="3"/>
      <c r="J391" s="5"/>
    </row>
    <row r="392" spans="7:10" customFormat="1" x14ac:dyDescent="0.2">
      <c r="G392" s="3"/>
      <c r="J392" s="5"/>
    </row>
    <row r="393" spans="7:10" customFormat="1" x14ac:dyDescent="0.2">
      <c r="G393" s="3"/>
      <c r="J393" s="5"/>
    </row>
    <row r="394" spans="7:10" customFormat="1" x14ac:dyDescent="0.2">
      <c r="G394" s="3"/>
      <c r="J394" s="5"/>
    </row>
    <row r="395" spans="7:10" customFormat="1" x14ac:dyDescent="0.2">
      <c r="G395" s="3"/>
      <c r="J395" s="5"/>
    </row>
    <row r="396" spans="7:10" customFormat="1" x14ac:dyDescent="0.2">
      <c r="G396" s="3"/>
      <c r="J396" s="5"/>
    </row>
    <row r="397" spans="7:10" customFormat="1" x14ac:dyDescent="0.2">
      <c r="G397" s="3"/>
      <c r="J397" s="5"/>
    </row>
    <row r="398" spans="7:10" customFormat="1" x14ac:dyDescent="0.2">
      <c r="G398" s="3"/>
      <c r="J398" s="5"/>
    </row>
    <row r="399" spans="7:10" customFormat="1" x14ac:dyDescent="0.2">
      <c r="G399" s="3"/>
      <c r="J399" s="5"/>
    </row>
    <row r="400" spans="7:10" customFormat="1" x14ac:dyDescent="0.2">
      <c r="G400" s="3"/>
      <c r="J400" s="5"/>
    </row>
    <row r="401" spans="7:10" customFormat="1" x14ac:dyDescent="0.2">
      <c r="G401" s="3"/>
      <c r="J401" s="5"/>
    </row>
    <row r="402" spans="7:10" customFormat="1" x14ac:dyDescent="0.2">
      <c r="G402" s="3"/>
      <c r="J402" s="5"/>
    </row>
    <row r="403" spans="7:10" customFormat="1" x14ac:dyDescent="0.2">
      <c r="G403" s="3"/>
      <c r="J403" s="5"/>
    </row>
    <row r="404" spans="7:10" customFormat="1" x14ac:dyDescent="0.2">
      <c r="G404" s="3"/>
      <c r="J404" s="5"/>
    </row>
    <row r="405" spans="7:10" customFormat="1" x14ac:dyDescent="0.2">
      <c r="G405" s="3"/>
      <c r="J405" s="5"/>
    </row>
    <row r="406" spans="7:10" customFormat="1" x14ac:dyDescent="0.2">
      <c r="G406" s="3"/>
      <c r="J406" s="5"/>
    </row>
    <row r="407" spans="7:10" customFormat="1" x14ac:dyDescent="0.2">
      <c r="G407" s="3"/>
      <c r="J407" s="5"/>
    </row>
    <row r="408" spans="7:10" customFormat="1" x14ac:dyDescent="0.2">
      <c r="G408" s="3"/>
      <c r="J408" s="5"/>
    </row>
    <row r="409" spans="7:10" customFormat="1" x14ac:dyDescent="0.2">
      <c r="G409" s="3"/>
      <c r="J409" s="5"/>
    </row>
    <row r="410" spans="7:10" customFormat="1" x14ac:dyDescent="0.2">
      <c r="G410" s="3"/>
      <c r="J410" s="5"/>
    </row>
    <row r="411" spans="7:10" customFormat="1" x14ac:dyDescent="0.2">
      <c r="G411" s="3"/>
      <c r="J411" s="5"/>
    </row>
    <row r="412" spans="7:10" customFormat="1" x14ac:dyDescent="0.2">
      <c r="G412" s="3"/>
      <c r="J412" s="5"/>
    </row>
    <row r="413" spans="7:10" customFormat="1" x14ac:dyDescent="0.2">
      <c r="G413" s="3"/>
      <c r="J413" s="5"/>
    </row>
    <row r="414" spans="7:10" customFormat="1" x14ac:dyDescent="0.2">
      <c r="G414" s="3"/>
      <c r="J414" s="5"/>
    </row>
    <row r="415" spans="7:10" customFormat="1" x14ac:dyDescent="0.2">
      <c r="G415" s="3"/>
      <c r="J415" s="5"/>
    </row>
    <row r="416" spans="7:10" customFormat="1" x14ac:dyDescent="0.2">
      <c r="G416" s="3"/>
      <c r="J416" s="5"/>
    </row>
    <row r="417" spans="7:10" customFormat="1" x14ac:dyDescent="0.2">
      <c r="G417" s="3"/>
      <c r="J417" s="5"/>
    </row>
    <row r="418" spans="7:10" customFormat="1" x14ac:dyDescent="0.2">
      <c r="G418" s="3"/>
      <c r="J418" s="5"/>
    </row>
    <row r="419" spans="7:10" customFormat="1" x14ac:dyDescent="0.2">
      <c r="G419" s="3"/>
      <c r="J419" s="5"/>
    </row>
    <row r="420" spans="7:10" customFormat="1" x14ac:dyDescent="0.2">
      <c r="G420" s="3"/>
      <c r="J420" s="5"/>
    </row>
    <row r="421" spans="7:10" customFormat="1" x14ac:dyDescent="0.2">
      <c r="G421" s="3"/>
      <c r="J421" s="5"/>
    </row>
    <row r="422" spans="7:10" customFormat="1" x14ac:dyDescent="0.2">
      <c r="G422" s="3"/>
      <c r="J422" s="5"/>
    </row>
    <row r="423" spans="7:10" customFormat="1" x14ac:dyDescent="0.2">
      <c r="G423" s="3"/>
      <c r="J423" s="5"/>
    </row>
    <row r="424" spans="7:10" customFormat="1" x14ac:dyDescent="0.2">
      <c r="G424" s="3"/>
      <c r="J424" s="5"/>
    </row>
    <row r="425" spans="7:10" customFormat="1" x14ac:dyDescent="0.2">
      <c r="G425" s="3"/>
      <c r="J425" s="5"/>
    </row>
    <row r="426" spans="7:10" customFormat="1" x14ac:dyDescent="0.2">
      <c r="G426" s="3"/>
      <c r="J426" s="5"/>
    </row>
    <row r="427" spans="7:10" customFormat="1" x14ac:dyDescent="0.2">
      <c r="G427" s="3"/>
      <c r="J427" s="5"/>
    </row>
    <row r="428" spans="7:10" customFormat="1" x14ac:dyDescent="0.2">
      <c r="G428" s="3"/>
      <c r="J428" s="5"/>
    </row>
    <row r="429" spans="7:10" customFormat="1" x14ac:dyDescent="0.2">
      <c r="G429" s="3"/>
      <c r="J429" s="5"/>
    </row>
    <row r="430" spans="7:10" customFormat="1" x14ac:dyDescent="0.2">
      <c r="G430" s="3"/>
      <c r="J430" s="5"/>
    </row>
    <row r="431" spans="7:10" customFormat="1" x14ac:dyDescent="0.2">
      <c r="G431" s="3"/>
      <c r="J431" s="5"/>
    </row>
    <row r="432" spans="7:10" customFormat="1" x14ac:dyDescent="0.2">
      <c r="G432" s="3"/>
      <c r="J432" s="5"/>
    </row>
    <row r="433" spans="7:10" customFormat="1" x14ac:dyDescent="0.2">
      <c r="G433" s="3"/>
      <c r="J433" s="5"/>
    </row>
    <row r="434" spans="7:10" customFormat="1" x14ac:dyDescent="0.2">
      <c r="G434" s="3"/>
      <c r="J434" s="5"/>
    </row>
    <row r="435" spans="7:10" customFormat="1" x14ac:dyDescent="0.2">
      <c r="G435" s="3"/>
      <c r="J435" s="5"/>
    </row>
    <row r="436" spans="7:10" customFormat="1" x14ac:dyDescent="0.2">
      <c r="G436" s="3"/>
      <c r="J436" s="5"/>
    </row>
    <row r="437" spans="7:10" customFormat="1" x14ac:dyDescent="0.2">
      <c r="G437" s="3"/>
      <c r="J437" s="5"/>
    </row>
    <row r="438" spans="7:10" customFormat="1" x14ac:dyDescent="0.2">
      <c r="G438" s="3"/>
      <c r="J438" s="5"/>
    </row>
    <row r="439" spans="7:10" customFormat="1" x14ac:dyDescent="0.2">
      <c r="G439" s="3"/>
      <c r="J439" s="5"/>
    </row>
    <row r="440" spans="7:10" customFormat="1" x14ac:dyDescent="0.2">
      <c r="G440" s="3"/>
      <c r="J440" s="5"/>
    </row>
    <row r="441" spans="7:10" customFormat="1" x14ac:dyDescent="0.2">
      <c r="G441" s="3"/>
      <c r="J441" s="5"/>
    </row>
    <row r="442" spans="7:10" customFormat="1" x14ac:dyDescent="0.2">
      <c r="G442" s="3"/>
      <c r="J442" s="5"/>
    </row>
    <row r="443" spans="7:10" customFormat="1" x14ac:dyDescent="0.2">
      <c r="G443" s="3"/>
      <c r="J443" s="5"/>
    </row>
    <row r="444" spans="7:10" customFormat="1" x14ac:dyDescent="0.2">
      <c r="G444" s="3"/>
      <c r="J444" s="5"/>
    </row>
    <row r="445" spans="7:10" customFormat="1" x14ac:dyDescent="0.2">
      <c r="G445" s="3"/>
      <c r="J445" s="5"/>
    </row>
    <row r="446" spans="7:10" customFormat="1" x14ac:dyDescent="0.2">
      <c r="G446" s="3"/>
      <c r="J446" s="5"/>
    </row>
    <row r="447" spans="7:10" customFormat="1" x14ac:dyDescent="0.2">
      <c r="G447" s="3"/>
      <c r="J447" s="5"/>
    </row>
    <row r="448" spans="7:10" customFormat="1" x14ac:dyDescent="0.2">
      <c r="G448" s="3"/>
      <c r="J448" s="5"/>
    </row>
    <row r="449" spans="7:10" customFormat="1" x14ac:dyDescent="0.2">
      <c r="G449" s="3"/>
      <c r="J449" s="5"/>
    </row>
    <row r="450" spans="7:10" customFormat="1" x14ac:dyDescent="0.2">
      <c r="G450" s="3"/>
      <c r="J450" s="5"/>
    </row>
    <row r="451" spans="7:10" customFormat="1" x14ac:dyDescent="0.2">
      <c r="G451" s="3"/>
      <c r="J451" s="5"/>
    </row>
    <row r="452" spans="7:10" customFormat="1" x14ac:dyDescent="0.2">
      <c r="G452" s="3"/>
      <c r="J452" s="5"/>
    </row>
    <row r="453" spans="7:10" customFormat="1" x14ac:dyDescent="0.2">
      <c r="G453" s="3"/>
      <c r="J453" s="5"/>
    </row>
    <row r="454" spans="7:10" customFormat="1" x14ac:dyDescent="0.2">
      <c r="G454" s="3"/>
      <c r="J454" s="5"/>
    </row>
    <row r="455" spans="7:10" customFormat="1" x14ac:dyDescent="0.2">
      <c r="G455" s="3"/>
      <c r="J455" s="5"/>
    </row>
    <row r="456" spans="7:10" customFormat="1" x14ac:dyDescent="0.2">
      <c r="G456" s="3"/>
      <c r="J456" s="5"/>
    </row>
    <row r="457" spans="7:10" customFormat="1" x14ac:dyDescent="0.2">
      <c r="G457" s="3"/>
      <c r="J457" s="5"/>
    </row>
    <row r="458" spans="7:10" customFormat="1" x14ac:dyDescent="0.2">
      <c r="G458" s="3"/>
      <c r="J458" s="5"/>
    </row>
    <row r="459" spans="7:10" customFormat="1" x14ac:dyDescent="0.2">
      <c r="G459" s="3"/>
      <c r="J459" s="5"/>
    </row>
    <row r="460" spans="7:10" customFormat="1" x14ac:dyDescent="0.2">
      <c r="G460" s="3"/>
      <c r="J460" s="5"/>
    </row>
    <row r="461" spans="7:10" customFormat="1" x14ac:dyDescent="0.2">
      <c r="G461" s="3"/>
      <c r="J461" s="5"/>
    </row>
    <row r="462" spans="7:10" customFormat="1" x14ac:dyDescent="0.2">
      <c r="G462" s="3"/>
      <c r="J462" s="5"/>
    </row>
    <row r="463" spans="7:10" customFormat="1" x14ac:dyDescent="0.2">
      <c r="G463" s="3"/>
      <c r="J463" s="5"/>
    </row>
    <row r="464" spans="7:10" customFormat="1" x14ac:dyDescent="0.2">
      <c r="G464" s="3"/>
      <c r="J464" s="5"/>
    </row>
    <row r="465" spans="7:10" customFormat="1" x14ac:dyDescent="0.2">
      <c r="G465" s="3"/>
      <c r="J465" s="5"/>
    </row>
    <row r="466" spans="7:10" customFormat="1" x14ac:dyDescent="0.2">
      <c r="G466" s="3"/>
      <c r="J466" s="5"/>
    </row>
    <row r="467" spans="7:10" customFormat="1" x14ac:dyDescent="0.2">
      <c r="G467" s="3"/>
      <c r="J467" s="5"/>
    </row>
    <row r="468" spans="7:10" customFormat="1" x14ac:dyDescent="0.2">
      <c r="G468" s="3"/>
      <c r="J468" s="5"/>
    </row>
    <row r="469" spans="7:10" customFormat="1" x14ac:dyDescent="0.2">
      <c r="G469" s="3"/>
      <c r="J469" s="5"/>
    </row>
    <row r="470" spans="7:10" customFormat="1" x14ac:dyDescent="0.2">
      <c r="G470" s="3"/>
      <c r="J470" s="5"/>
    </row>
    <row r="471" spans="7:10" customFormat="1" x14ac:dyDescent="0.2">
      <c r="G471" s="3"/>
      <c r="J471" s="5"/>
    </row>
    <row r="472" spans="7:10" customFormat="1" x14ac:dyDescent="0.2">
      <c r="G472" s="3"/>
      <c r="J472" s="5"/>
    </row>
    <row r="473" spans="7:10" customFormat="1" x14ac:dyDescent="0.2">
      <c r="G473" s="3"/>
      <c r="J473" s="5"/>
    </row>
    <row r="474" spans="7:10" customFormat="1" x14ac:dyDescent="0.2">
      <c r="G474" s="3"/>
      <c r="J474" s="5"/>
    </row>
    <row r="475" spans="7:10" customFormat="1" x14ac:dyDescent="0.2">
      <c r="G475" s="3"/>
      <c r="J475" s="5"/>
    </row>
    <row r="476" spans="7:10" customFormat="1" x14ac:dyDescent="0.2">
      <c r="G476" s="3"/>
      <c r="J476" s="5"/>
    </row>
    <row r="477" spans="7:10" customFormat="1" x14ac:dyDescent="0.2">
      <c r="G477" s="3"/>
      <c r="J477" s="5"/>
    </row>
    <row r="478" spans="7:10" customFormat="1" x14ac:dyDescent="0.2">
      <c r="G478" s="3"/>
      <c r="J478" s="5"/>
    </row>
    <row r="479" spans="7:10" customFormat="1" x14ac:dyDescent="0.2">
      <c r="G479" s="3"/>
      <c r="J479" s="5"/>
    </row>
    <row r="480" spans="7:10" customFormat="1" x14ac:dyDescent="0.2">
      <c r="G480" s="3"/>
      <c r="J480" s="5"/>
    </row>
    <row r="481" spans="7:10" customFormat="1" x14ac:dyDescent="0.2">
      <c r="G481" s="3"/>
      <c r="J481" s="5"/>
    </row>
    <row r="482" spans="7:10" customFormat="1" x14ac:dyDescent="0.2">
      <c r="G482" s="3"/>
      <c r="J482" s="5"/>
    </row>
    <row r="483" spans="7:10" customFormat="1" x14ac:dyDescent="0.2">
      <c r="G483" s="3"/>
      <c r="J483" s="5"/>
    </row>
    <row r="484" spans="7:10" customFormat="1" x14ac:dyDescent="0.2">
      <c r="G484" s="3"/>
      <c r="J484" s="5"/>
    </row>
    <row r="485" spans="7:10" customFormat="1" x14ac:dyDescent="0.2">
      <c r="G485" s="3"/>
      <c r="J485" s="5"/>
    </row>
    <row r="486" spans="7:10" customFormat="1" x14ac:dyDescent="0.2">
      <c r="G486" s="3"/>
      <c r="J486" s="5"/>
    </row>
    <row r="487" spans="7:10" customFormat="1" x14ac:dyDescent="0.2">
      <c r="G487" s="3"/>
      <c r="J487" s="5"/>
    </row>
    <row r="488" spans="7:10" customFormat="1" x14ac:dyDescent="0.2">
      <c r="G488" s="3"/>
      <c r="J488" s="5"/>
    </row>
    <row r="489" spans="7:10" customFormat="1" x14ac:dyDescent="0.2">
      <c r="G489" s="3"/>
      <c r="J489" s="5"/>
    </row>
    <row r="490" spans="7:10" customFormat="1" x14ac:dyDescent="0.2">
      <c r="G490" s="3"/>
      <c r="J490" s="5"/>
    </row>
    <row r="491" spans="7:10" customFormat="1" x14ac:dyDescent="0.2">
      <c r="G491" s="3"/>
      <c r="J491" s="5"/>
    </row>
    <row r="492" spans="7:10" customFormat="1" x14ac:dyDescent="0.2">
      <c r="G492" s="3"/>
      <c r="J492" s="5"/>
    </row>
    <row r="493" spans="7:10" customFormat="1" x14ac:dyDescent="0.2">
      <c r="G493" s="3"/>
      <c r="J493" s="5"/>
    </row>
    <row r="494" spans="7:10" customFormat="1" x14ac:dyDescent="0.2">
      <c r="G494" s="3"/>
      <c r="J494" s="5"/>
    </row>
    <row r="495" spans="7:10" customFormat="1" x14ac:dyDescent="0.2">
      <c r="G495" s="3"/>
      <c r="J495" s="5"/>
    </row>
    <row r="496" spans="7:10" customFormat="1" x14ac:dyDescent="0.2">
      <c r="G496" s="3"/>
      <c r="J496" s="5"/>
    </row>
    <row r="497" spans="7:10" customFormat="1" x14ac:dyDescent="0.2">
      <c r="G497" s="3"/>
      <c r="J497" s="5"/>
    </row>
    <row r="498" spans="7:10" customFormat="1" x14ac:dyDescent="0.2">
      <c r="G498" s="3"/>
      <c r="J498" s="5"/>
    </row>
    <row r="499" spans="7:10" customFormat="1" x14ac:dyDescent="0.2">
      <c r="G499" s="3"/>
      <c r="J499" s="5"/>
    </row>
    <row r="500" spans="7:10" customFormat="1" x14ac:dyDescent="0.2">
      <c r="G500" s="3"/>
      <c r="J500" s="5"/>
    </row>
    <row r="501" spans="7:10" customFormat="1" x14ac:dyDescent="0.2">
      <c r="G501" s="3"/>
      <c r="J501" s="5"/>
    </row>
    <row r="502" spans="7:10" customFormat="1" x14ac:dyDescent="0.2">
      <c r="G502" s="3"/>
      <c r="J502" s="5"/>
    </row>
    <row r="503" spans="7:10" customFormat="1" x14ac:dyDescent="0.2">
      <c r="G503" s="3"/>
      <c r="J503" s="5"/>
    </row>
    <row r="504" spans="7:10" customFormat="1" x14ac:dyDescent="0.2">
      <c r="G504" s="3"/>
      <c r="J504" s="5"/>
    </row>
    <row r="505" spans="7:10" customFormat="1" x14ac:dyDescent="0.2">
      <c r="G505" s="3"/>
      <c r="J505" s="5"/>
    </row>
    <row r="506" spans="7:10" customFormat="1" x14ac:dyDescent="0.2">
      <c r="G506" s="3"/>
      <c r="J506" s="5"/>
    </row>
    <row r="507" spans="7:10" customFormat="1" x14ac:dyDescent="0.2">
      <c r="G507" s="3"/>
      <c r="J507" s="5"/>
    </row>
    <row r="508" spans="7:10" customFormat="1" x14ac:dyDescent="0.2">
      <c r="G508" s="3"/>
      <c r="J508" s="5"/>
    </row>
    <row r="509" spans="7:10" customFormat="1" x14ac:dyDescent="0.2">
      <c r="G509" s="3"/>
      <c r="J509" s="5"/>
    </row>
    <row r="510" spans="7:10" customFormat="1" x14ac:dyDescent="0.2">
      <c r="G510" s="3"/>
      <c r="J510" s="5"/>
    </row>
    <row r="511" spans="7:10" customFormat="1" x14ac:dyDescent="0.2">
      <c r="G511" s="3"/>
      <c r="J511" s="5"/>
    </row>
    <row r="512" spans="7:10" customFormat="1" x14ac:dyDescent="0.2">
      <c r="G512" s="3"/>
      <c r="J512" s="5"/>
    </row>
    <row r="513" spans="7:10" customFormat="1" x14ac:dyDescent="0.2">
      <c r="G513" s="3"/>
      <c r="J513" s="5"/>
    </row>
    <row r="514" spans="7:10" customFormat="1" x14ac:dyDescent="0.2">
      <c r="G514" s="3"/>
      <c r="J514" s="5"/>
    </row>
    <row r="515" spans="7:10" customFormat="1" x14ac:dyDescent="0.2">
      <c r="G515" s="3"/>
      <c r="J515" s="5"/>
    </row>
    <row r="516" spans="7:10" customFormat="1" x14ac:dyDescent="0.2">
      <c r="G516" s="3"/>
      <c r="J516" s="5"/>
    </row>
    <row r="517" spans="7:10" customFormat="1" x14ac:dyDescent="0.2">
      <c r="G517" s="3"/>
      <c r="J517" s="5"/>
    </row>
    <row r="518" spans="7:10" customFormat="1" x14ac:dyDescent="0.2">
      <c r="G518" s="3"/>
      <c r="J518" s="5"/>
    </row>
    <row r="519" spans="7:10" customFormat="1" x14ac:dyDescent="0.2">
      <c r="G519" s="3"/>
      <c r="J519" s="5"/>
    </row>
    <row r="520" spans="7:10" customFormat="1" x14ac:dyDescent="0.2">
      <c r="G520" s="3"/>
      <c r="J520" s="5"/>
    </row>
    <row r="521" spans="7:10" customFormat="1" x14ac:dyDescent="0.2">
      <c r="G521" s="3"/>
      <c r="J521" s="5"/>
    </row>
    <row r="522" spans="7:10" customFormat="1" x14ac:dyDescent="0.2">
      <c r="G522" s="3"/>
      <c r="J522" s="5"/>
    </row>
    <row r="523" spans="7:10" customFormat="1" x14ac:dyDescent="0.2">
      <c r="G523" s="3"/>
      <c r="J523" s="5"/>
    </row>
    <row r="524" spans="7:10" customFormat="1" x14ac:dyDescent="0.2">
      <c r="G524" s="3"/>
      <c r="J524" s="5"/>
    </row>
    <row r="525" spans="7:10" customFormat="1" x14ac:dyDescent="0.2">
      <c r="G525" s="3"/>
      <c r="J525" s="5"/>
    </row>
    <row r="526" spans="7:10" customFormat="1" x14ac:dyDescent="0.2">
      <c r="G526" s="3"/>
      <c r="J526" s="5"/>
    </row>
    <row r="527" spans="7:10" customFormat="1" x14ac:dyDescent="0.2">
      <c r="G527" s="3"/>
      <c r="J527" s="5"/>
    </row>
    <row r="528" spans="7:10" customFormat="1" x14ac:dyDescent="0.2">
      <c r="G528" s="3"/>
      <c r="J528" s="5"/>
    </row>
    <row r="529" spans="7:10" customFormat="1" x14ac:dyDescent="0.2">
      <c r="G529" s="3"/>
      <c r="J529" s="5"/>
    </row>
    <row r="530" spans="7:10" customFormat="1" x14ac:dyDescent="0.2">
      <c r="G530" s="3"/>
      <c r="J530" s="5"/>
    </row>
    <row r="531" spans="7:10" customFormat="1" x14ac:dyDescent="0.2">
      <c r="G531" s="3"/>
      <c r="J531" s="5"/>
    </row>
    <row r="532" spans="7:10" customFormat="1" x14ac:dyDescent="0.2">
      <c r="G532" s="3"/>
      <c r="J532" s="5"/>
    </row>
    <row r="533" spans="7:10" customFormat="1" x14ac:dyDescent="0.2">
      <c r="G533" s="3"/>
      <c r="J533" s="5"/>
    </row>
    <row r="534" spans="7:10" customFormat="1" x14ac:dyDescent="0.2">
      <c r="G534" s="3"/>
      <c r="J534" s="5"/>
    </row>
    <row r="535" spans="7:10" customFormat="1" x14ac:dyDescent="0.2">
      <c r="G535" s="3"/>
      <c r="J535" s="5"/>
    </row>
    <row r="536" spans="7:10" customFormat="1" x14ac:dyDescent="0.2">
      <c r="G536" s="3"/>
      <c r="J536" s="5"/>
    </row>
    <row r="537" spans="7:10" customFormat="1" x14ac:dyDescent="0.2">
      <c r="G537" s="3"/>
      <c r="J537" s="5"/>
    </row>
    <row r="538" spans="7:10" customFormat="1" x14ac:dyDescent="0.2">
      <c r="G538" s="3"/>
      <c r="J538" s="5"/>
    </row>
    <row r="539" spans="7:10" customFormat="1" x14ac:dyDescent="0.2">
      <c r="G539" s="3"/>
      <c r="J539" s="5"/>
    </row>
    <row r="540" spans="7:10" customFormat="1" x14ac:dyDescent="0.2">
      <c r="G540" s="3"/>
      <c r="J540" s="5"/>
    </row>
    <row r="541" spans="7:10" customFormat="1" x14ac:dyDescent="0.2">
      <c r="G541" s="3"/>
      <c r="J541" s="5"/>
    </row>
    <row r="542" spans="7:10" customFormat="1" x14ac:dyDescent="0.2">
      <c r="G542" s="3"/>
      <c r="J542" s="5"/>
    </row>
    <row r="543" spans="7:10" customFormat="1" x14ac:dyDescent="0.2">
      <c r="G543" s="3"/>
      <c r="J543" s="5"/>
    </row>
    <row r="544" spans="7:10" customFormat="1" x14ac:dyDescent="0.2">
      <c r="G544" s="3"/>
      <c r="J544" s="5"/>
    </row>
    <row r="545" spans="7:10" customFormat="1" x14ac:dyDescent="0.2">
      <c r="G545" s="3"/>
      <c r="J545" s="5"/>
    </row>
    <row r="546" spans="7:10" customFormat="1" x14ac:dyDescent="0.2">
      <c r="G546" s="3"/>
      <c r="J546" s="5"/>
    </row>
    <row r="547" spans="7:10" customFormat="1" x14ac:dyDescent="0.2">
      <c r="G547" s="3"/>
      <c r="J547" s="5"/>
    </row>
    <row r="548" spans="7:10" customFormat="1" x14ac:dyDescent="0.2">
      <c r="G548" s="3"/>
      <c r="J548" s="5"/>
    </row>
    <row r="549" spans="7:10" customFormat="1" x14ac:dyDescent="0.2">
      <c r="G549" s="3"/>
      <c r="J549" s="5"/>
    </row>
    <row r="550" spans="7:10" customFormat="1" x14ac:dyDescent="0.2">
      <c r="G550" s="3"/>
      <c r="J550" s="5"/>
    </row>
    <row r="551" spans="7:10" customFormat="1" x14ac:dyDescent="0.2">
      <c r="G551" s="3"/>
      <c r="J551" s="5"/>
    </row>
    <row r="552" spans="7:10" customFormat="1" x14ac:dyDescent="0.2">
      <c r="G552" s="3"/>
      <c r="J552" s="5"/>
    </row>
    <row r="553" spans="7:10" customFormat="1" x14ac:dyDescent="0.2">
      <c r="G553" s="3"/>
      <c r="J553" s="5"/>
    </row>
    <row r="554" spans="7:10" customFormat="1" x14ac:dyDescent="0.2">
      <c r="G554" s="3"/>
      <c r="J554" s="5"/>
    </row>
    <row r="555" spans="7:10" customFormat="1" x14ac:dyDescent="0.2">
      <c r="G555" s="3"/>
      <c r="J555" s="5"/>
    </row>
    <row r="556" spans="7:10" customFormat="1" x14ac:dyDescent="0.2">
      <c r="G556" s="3"/>
      <c r="J556" s="5"/>
    </row>
    <row r="557" spans="7:10" customFormat="1" x14ac:dyDescent="0.2">
      <c r="G557" s="3"/>
      <c r="J557" s="5"/>
    </row>
    <row r="558" spans="7:10" customFormat="1" x14ac:dyDescent="0.2">
      <c r="G558" s="3"/>
      <c r="J558" s="5"/>
    </row>
    <row r="559" spans="7:10" customFormat="1" x14ac:dyDescent="0.2">
      <c r="G559" s="3"/>
      <c r="J559" s="5"/>
    </row>
    <row r="560" spans="7:10" customFormat="1" x14ac:dyDescent="0.2">
      <c r="G560" s="3"/>
      <c r="J560" s="5"/>
    </row>
    <row r="561" spans="7:10" customFormat="1" x14ac:dyDescent="0.2">
      <c r="G561" s="3"/>
      <c r="J561" s="5"/>
    </row>
    <row r="562" spans="7:10" customFormat="1" x14ac:dyDescent="0.2">
      <c r="G562" s="3"/>
      <c r="J562" s="5"/>
    </row>
    <row r="563" spans="7:10" customFormat="1" x14ac:dyDescent="0.2">
      <c r="G563" s="3"/>
      <c r="J563" s="5"/>
    </row>
    <row r="564" spans="7:10" customFormat="1" x14ac:dyDescent="0.2">
      <c r="G564" s="3"/>
      <c r="J564" s="5"/>
    </row>
    <row r="565" spans="7:10" customFormat="1" x14ac:dyDescent="0.2">
      <c r="G565" s="3"/>
      <c r="J565" s="5"/>
    </row>
    <row r="566" spans="7:10" customFormat="1" x14ac:dyDescent="0.2">
      <c r="G566" s="3"/>
      <c r="J566" s="5"/>
    </row>
    <row r="567" spans="7:10" customFormat="1" x14ac:dyDescent="0.2">
      <c r="G567" s="3"/>
      <c r="J567" s="5"/>
    </row>
    <row r="568" spans="7:10" customFormat="1" x14ac:dyDescent="0.2">
      <c r="G568" s="3"/>
      <c r="J568" s="5"/>
    </row>
    <row r="569" spans="7:10" customFormat="1" x14ac:dyDescent="0.2">
      <c r="G569" s="3"/>
      <c r="J569" s="5"/>
    </row>
    <row r="570" spans="7:10" customFormat="1" x14ac:dyDescent="0.2">
      <c r="G570" s="3"/>
      <c r="J570" s="5"/>
    </row>
    <row r="571" spans="7:10" customFormat="1" x14ac:dyDescent="0.2">
      <c r="G571" s="3"/>
      <c r="J571" s="5"/>
    </row>
    <row r="572" spans="7:10" customFormat="1" x14ac:dyDescent="0.2">
      <c r="G572" s="3"/>
      <c r="J572" s="5"/>
    </row>
    <row r="573" spans="7:10" customFormat="1" x14ac:dyDescent="0.2">
      <c r="G573" s="3"/>
      <c r="J573" s="5"/>
    </row>
    <row r="574" spans="7:10" customFormat="1" x14ac:dyDescent="0.2">
      <c r="G574" s="3"/>
      <c r="J574" s="5"/>
    </row>
    <row r="575" spans="7:10" customFormat="1" x14ac:dyDescent="0.2">
      <c r="G575" s="3"/>
      <c r="J575" s="5"/>
    </row>
    <row r="576" spans="7:10" customFormat="1" x14ac:dyDescent="0.2">
      <c r="G576" s="3"/>
      <c r="J576" s="5"/>
    </row>
    <row r="577" spans="7:10" customFormat="1" x14ac:dyDescent="0.2">
      <c r="G577" s="3"/>
      <c r="J577" s="5"/>
    </row>
    <row r="578" spans="7:10" customFormat="1" x14ac:dyDescent="0.2">
      <c r="G578" s="3"/>
      <c r="J578" s="5"/>
    </row>
    <row r="579" spans="7:10" customFormat="1" x14ac:dyDescent="0.2">
      <c r="G579" s="3"/>
      <c r="J579" s="5"/>
    </row>
    <row r="580" spans="7:10" customFormat="1" x14ac:dyDescent="0.2">
      <c r="G580" s="3"/>
      <c r="J580" s="5"/>
    </row>
    <row r="581" spans="7:10" customFormat="1" x14ac:dyDescent="0.2">
      <c r="G581" s="3"/>
      <c r="J581" s="5"/>
    </row>
    <row r="582" spans="7:10" customFormat="1" x14ac:dyDescent="0.2">
      <c r="G582" s="3"/>
      <c r="J582" s="5"/>
    </row>
    <row r="583" spans="7:10" customFormat="1" x14ac:dyDescent="0.2">
      <c r="G583" s="3"/>
      <c r="J583" s="5"/>
    </row>
    <row r="584" spans="7:10" customFormat="1" x14ac:dyDescent="0.2">
      <c r="G584" s="3"/>
      <c r="J584" s="5"/>
    </row>
    <row r="585" spans="7:10" customFormat="1" x14ac:dyDescent="0.2">
      <c r="G585" s="3"/>
      <c r="J585" s="5"/>
    </row>
    <row r="586" spans="7:10" customFormat="1" x14ac:dyDescent="0.2">
      <c r="G586" s="3"/>
      <c r="J586" s="5"/>
    </row>
    <row r="587" spans="7:10" customFormat="1" x14ac:dyDescent="0.2">
      <c r="G587" s="3"/>
      <c r="J587" s="5"/>
    </row>
    <row r="588" spans="7:10" customFormat="1" x14ac:dyDescent="0.2">
      <c r="G588" s="3"/>
      <c r="J588" s="5"/>
    </row>
    <row r="589" spans="7:10" customFormat="1" x14ac:dyDescent="0.2">
      <c r="G589" s="3"/>
      <c r="J589" s="5"/>
    </row>
    <row r="590" spans="7:10" customFormat="1" x14ac:dyDescent="0.2">
      <c r="G590" s="3"/>
      <c r="J590" s="5"/>
    </row>
    <row r="591" spans="7:10" customFormat="1" x14ac:dyDescent="0.2">
      <c r="G591" s="3"/>
      <c r="J591" s="5"/>
    </row>
    <row r="592" spans="7:10" customFormat="1" x14ac:dyDescent="0.2">
      <c r="G592" s="3"/>
      <c r="J592" s="5"/>
    </row>
    <row r="593" spans="7:10" customFormat="1" x14ac:dyDescent="0.2">
      <c r="G593" s="3"/>
      <c r="J593" s="5"/>
    </row>
    <row r="594" spans="7:10" customFormat="1" x14ac:dyDescent="0.2">
      <c r="G594" s="3"/>
      <c r="J594" s="5"/>
    </row>
    <row r="595" spans="7:10" customFormat="1" x14ac:dyDescent="0.2">
      <c r="G595" s="3"/>
      <c r="J595" s="5"/>
    </row>
    <row r="596" spans="7:10" customFormat="1" x14ac:dyDescent="0.2">
      <c r="G596" s="3"/>
      <c r="J596" s="5"/>
    </row>
    <row r="597" spans="7:10" customFormat="1" x14ac:dyDescent="0.2">
      <c r="G597" s="3"/>
      <c r="J597" s="5"/>
    </row>
    <row r="598" spans="7:10" customFormat="1" x14ac:dyDescent="0.2">
      <c r="G598" s="3"/>
      <c r="J598" s="5"/>
    </row>
    <row r="599" spans="7:10" customFormat="1" x14ac:dyDescent="0.2">
      <c r="G599" s="3"/>
      <c r="J599" s="5"/>
    </row>
    <row r="600" spans="7:10" customFormat="1" x14ac:dyDescent="0.2">
      <c r="G600" s="3"/>
      <c r="J600" s="5"/>
    </row>
    <row r="601" spans="7:10" customFormat="1" x14ac:dyDescent="0.2">
      <c r="G601" s="3"/>
      <c r="J601" s="5"/>
    </row>
    <row r="602" spans="7:10" customFormat="1" x14ac:dyDescent="0.2">
      <c r="G602" s="3"/>
      <c r="J602" s="5"/>
    </row>
    <row r="603" spans="7:10" customFormat="1" x14ac:dyDescent="0.2">
      <c r="G603" s="3"/>
      <c r="J603" s="5"/>
    </row>
    <row r="604" spans="7:10" customFormat="1" x14ac:dyDescent="0.2">
      <c r="G604" s="3"/>
      <c r="J604" s="5"/>
    </row>
    <row r="605" spans="7:10" customFormat="1" x14ac:dyDescent="0.2">
      <c r="G605" s="3"/>
      <c r="J605" s="5"/>
    </row>
    <row r="606" spans="7:10" customFormat="1" x14ac:dyDescent="0.2">
      <c r="G606" s="3"/>
      <c r="J606" s="5"/>
    </row>
    <row r="607" spans="7:10" customFormat="1" x14ac:dyDescent="0.2">
      <c r="G607" s="3"/>
      <c r="J607" s="5"/>
    </row>
    <row r="608" spans="7:10" customFormat="1" x14ac:dyDescent="0.2">
      <c r="G608" s="3"/>
      <c r="J608" s="5"/>
    </row>
    <row r="609" spans="7:10" customFormat="1" x14ac:dyDescent="0.2">
      <c r="G609" s="3"/>
      <c r="J609" s="5"/>
    </row>
    <row r="610" spans="7:10" customFormat="1" x14ac:dyDescent="0.2">
      <c r="G610" s="3"/>
      <c r="J610" s="5"/>
    </row>
    <row r="611" spans="7:10" customFormat="1" x14ac:dyDescent="0.2">
      <c r="G611" s="3"/>
      <c r="J611" s="5"/>
    </row>
    <row r="612" spans="7:10" customFormat="1" x14ac:dyDescent="0.2">
      <c r="G612" s="3"/>
      <c r="J612" s="5"/>
    </row>
    <row r="613" spans="7:10" customFormat="1" x14ac:dyDescent="0.2">
      <c r="G613" s="3"/>
      <c r="J613" s="5"/>
    </row>
    <row r="614" spans="7:10" customFormat="1" x14ac:dyDescent="0.2">
      <c r="G614" s="3"/>
      <c r="J614" s="5"/>
    </row>
    <row r="615" spans="7:10" customFormat="1" x14ac:dyDescent="0.2">
      <c r="G615" s="3"/>
      <c r="J615" s="5"/>
    </row>
    <row r="616" spans="7:10" customFormat="1" x14ac:dyDescent="0.2">
      <c r="G616" s="3"/>
      <c r="J616" s="5"/>
    </row>
    <row r="617" spans="7:10" customFormat="1" x14ac:dyDescent="0.2">
      <c r="G617" s="3"/>
      <c r="J617" s="5"/>
    </row>
    <row r="618" spans="7:10" customFormat="1" x14ac:dyDescent="0.2">
      <c r="G618" s="3"/>
      <c r="J618" s="5"/>
    </row>
    <row r="619" spans="7:10" customFormat="1" x14ac:dyDescent="0.2">
      <c r="G619" s="3"/>
      <c r="J619" s="5"/>
    </row>
    <row r="620" spans="7:10" customFormat="1" x14ac:dyDescent="0.2">
      <c r="G620" s="3"/>
      <c r="J620" s="5"/>
    </row>
    <row r="621" spans="7:10" customFormat="1" x14ac:dyDescent="0.2">
      <c r="G621" s="3"/>
      <c r="J621" s="5"/>
    </row>
    <row r="622" spans="7:10" customFormat="1" x14ac:dyDescent="0.2">
      <c r="G622" s="3"/>
      <c r="J622" s="5"/>
    </row>
    <row r="623" spans="7:10" customFormat="1" x14ac:dyDescent="0.2">
      <c r="G623" s="3"/>
      <c r="J623" s="5"/>
    </row>
    <row r="624" spans="7:10" customFormat="1" x14ac:dyDescent="0.2">
      <c r="G624" s="3"/>
      <c r="J624" s="5"/>
    </row>
    <row r="625" spans="7:10" customFormat="1" x14ac:dyDescent="0.2">
      <c r="G625" s="3"/>
      <c r="J625" s="5"/>
    </row>
    <row r="626" spans="7:10" customFormat="1" x14ac:dyDescent="0.2">
      <c r="G626" s="3"/>
      <c r="J626" s="5"/>
    </row>
    <row r="627" spans="7:10" customFormat="1" x14ac:dyDescent="0.2">
      <c r="G627" s="3"/>
      <c r="J627" s="5"/>
    </row>
    <row r="628" spans="7:10" customFormat="1" x14ac:dyDescent="0.2">
      <c r="G628" s="3"/>
      <c r="J628" s="5"/>
    </row>
    <row r="629" spans="7:10" customFormat="1" x14ac:dyDescent="0.2">
      <c r="G629" s="3"/>
      <c r="J629" s="5"/>
    </row>
    <row r="630" spans="7:10" customFormat="1" x14ac:dyDescent="0.2">
      <c r="G630" s="3"/>
      <c r="J630" s="5"/>
    </row>
    <row r="631" spans="7:10" customFormat="1" x14ac:dyDescent="0.2">
      <c r="G631" s="3"/>
      <c r="J631" s="5"/>
    </row>
    <row r="632" spans="7:10" customFormat="1" x14ac:dyDescent="0.2">
      <c r="G632" s="3"/>
      <c r="J632" s="5"/>
    </row>
    <row r="633" spans="7:10" customFormat="1" x14ac:dyDescent="0.2">
      <c r="G633" s="3"/>
      <c r="J633" s="5"/>
    </row>
    <row r="634" spans="7:10" customFormat="1" x14ac:dyDescent="0.2">
      <c r="G634" s="3"/>
      <c r="J634" s="5"/>
    </row>
    <row r="635" spans="7:10" customFormat="1" x14ac:dyDescent="0.2">
      <c r="G635" s="3"/>
      <c r="J635" s="5"/>
    </row>
    <row r="636" spans="7:10" customFormat="1" x14ac:dyDescent="0.2">
      <c r="G636" s="3"/>
      <c r="J636" s="5"/>
    </row>
    <row r="637" spans="7:10" customFormat="1" x14ac:dyDescent="0.2">
      <c r="G637" s="3"/>
      <c r="J637" s="5"/>
    </row>
    <row r="638" spans="7:10" customFormat="1" x14ac:dyDescent="0.2">
      <c r="G638" s="3"/>
      <c r="J638" s="5"/>
    </row>
    <row r="639" spans="7:10" customFormat="1" x14ac:dyDescent="0.2">
      <c r="G639" s="3"/>
      <c r="J639" s="5"/>
    </row>
    <row r="640" spans="7:10" customFormat="1" x14ac:dyDescent="0.2">
      <c r="G640" s="3"/>
      <c r="J640" s="5"/>
    </row>
    <row r="641" spans="7:10" customFormat="1" x14ac:dyDescent="0.2">
      <c r="G641" s="3"/>
      <c r="J641" s="5"/>
    </row>
    <row r="642" spans="7:10" customFormat="1" x14ac:dyDescent="0.2">
      <c r="G642" s="3"/>
      <c r="J642" s="5"/>
    </row>
    <row r="643" spans="7:10" customFormat="1" x14ac:dyDescent="0.2">
      <c r="G643" s="3"/>
      <c r="J643" s="5"/>
    </row>
    <row r="644" spans="7:10" customFormat="1" x14ac:dyDescent="0.2">
      <c r="G644" s="3"/>
      <c r="J644" s="5"/>
    </row>
    <row r="645" spans="7:10" customFormat="1" x14ac:dyDescent="0.2">
      <c r="G645" s="3"/>
      <c r="J645" s="5"/>
    </row>
    <row r="646" spans="7:10" customFormat="1" x14ac:dyDescent="0.2">
      <c r="G646" s="3"/>
      <c r="J646" s="5"/>
    </row>
    <row r="647" spans="7:10" customFormat="1" x14ac:dyDescent="0.2">
      <c r="G647" s="3"/>
      <c r="J647" s="5"/>
    </row>
    <row r="648" spans="7:10" customFormat="1" x14ac:dyDescent="0.2">
      <c r="G648" s="3"/>
      <c r="J648" s="5"/>
    </row>
    <row r="649" spans="7:10" customFormat="1" x14ac:dyDescent="0.2">
      <c r="G649" s="3"/>
      <c r="J649" s="5"/>
    </row>
    <row r="650" spans="7:10" customFormat="1" x14ac:dyDescent="0.2">
      <c r="G650" s="3"/>
      <c r="J650" s="5"/>
    </row>
    <row r="651" spans="7:10" customFormat="1" x14ac:dyDescent="0.2">
      <c r="G651" s="3"/>
      <c r="J651" s="5"/>
    </row>
    <row r="652" spans="7:10" customFormat="1" x14ac:dyDescent="0.2">
      <c r="G652" s="3"/>
      <c r="J652" s="5"/>
    </row>
    <row r="653" spans="7:10" customFormat="1" x14ac:dyDescent="0.2">
      <c r="G653" s="3"/>
      <c r="J653" s="5"/>
    </row>
    <row r="654" spans="7:10" customFormat="1" x14ac:dyDescent="0.2">
      <c r="G654" s="3"/>
      <c r="J654" s="5"/>
    </row>
    <row r="655" spans="7:10" customFormat="1" x14ac:dyDescent="0.2">
      <c r="G655" s="3"/>
      <c r="J655" s="5"/>
    </row>
    <row r="656" spans="7:10" customFormat="1" x14ac:dyDescent="0.2">
      <c r="G656" s="3"/>
      <c r="J656" s="5"/>
    </row>
    <row r="657" spans="7:10" customFormat="1" x14ac:dyDescent="0.2">
      <c r="G657" s="3"/>
      <c r="J657" s="5"/>
    </row>
    <row r="658" spans="7:10" customFormat="1" x14ac:dyDescent="0.2">
      <c r="G658" s="3"/>
      <c r="J658" s="5"/>
    </row>
    <row r="659" spans="7:10" customFormat="1" x14ac:dyDescent="0.2">
      <c r="G659" s="3"/>
      <c r="J659" s="5"/>
    </row>
    <row r="660" spans="7:10" customFormat="1" x14ac:dyDescent="0.2">
      <c r="G660" s="3"/>
      <c r="J660" s="5"/>
    </row>
    <row r="661" spans="7:10" customFormat="1" x14ac:dyDescent="0.2">
      <c r="G661" s="3"/>
      <c r="J661" s="5"/>
    </row>
    <row r="662" spans="7:10" customFormat="1" x14ac:dyDescent="0.2">
      <c r="G662" s="3"/>
      <c r="J662" s="5"/>
    </row>
    <row r="663" spans="7:10" customFormat="1" x14ac:dyDescent="0.2">
      <c r="G663" s="3"/>
      <c r="J663" s="5"/>
    </row>
    <row r="664" spans="7:10" customFormat="1" x14ac:dyDescent="0.2">
      <c r="G664" s="3"/>
      <c r="J664" s="5"/>
    </row>
    <row r="665" spans="7:10" customFormat="1" x14ac:dyDescent="0.2">
      <c r="G665" s="3"/>
      <c r="J665" s="5"/>
    </row>
    <row r="666" spans="7:10" customFormat="1" x14ac:dyDescent="0.2">
      <c r="G666" s="3"/>
      <c r="J666" s="5"/>
    </row>
    <row r="667" spans="7:10" customFormat="1" x14ac:dyDescent="0.2">
      <c r="G667" s="3"/>
      <c r="J667" s="5"/>
    </row>
    <row r="668" spans="7:10" customFormat="1" x14ac:dyDescent="0.2">
      <c r="G668" s="3"/>
      <c r="J668" s="5"/>
    </row>
    <row r="669" spans="7:10" customFormat="1" x14ac:dyDescent="0.2">
      <c r="G669" s="3"/>
      <c r="J669" s="5"/>
    </row>
    <row r="670" spans="7:10" customFormat="1" x14ac:dyDescent="0.2">
      <c r="G670" s="3"/>
      <c r="J670" s="5"/>
    </row>
    <row r="671" spans="7:10" customFormat="1" x14ac:dyDescent="0.2">
      <c r="G671" s="3"/>
      <c r="J671" s="5"/>
    </row>
    <row r="672" spans="7:10" customFormat="1" x14ac:dyDescent="0.2">
      <c r="G672" s="3"/>
      <c r="J672" s="5"/>
    </row>
    <row r="673" spans="7:10" customFormat="1" x14ac:dyDescent="0.2">
      <c r="G673" s="3"/>
      <c r="J673" s="5"/>
    </row>
    <row r="674" spans="7:10" customFormat="1" x14ac:dyDescent="0.2">
      <c r="G674" s="3"/>
      <c r="J674" s="5"/>
    </row>
    <row r="675" spans="7:10" customFormat="1" x14ac:dyDescent="0.2">
      <c r="G675" s="3"/>
      <c r="J675" s="5"/>
    </row>
    <row r="676" spans="7:10" customFormat="1" x14ac:dyDescent="0.2">
      <c r="G676" s="3"/>
      <c r="J676" s="5"/>
    </row>
    <row r="677" spans="7:10" customFormat="1" x14ac:dyDescent="0.2">
      <c r="G677" s="3"/>
      <c r="J677" s="5"/>
    </row>
    <row r="678" spans="7:10" customFormat="1" x14ac:dyDescent="0.2">
      <c r="G678" s="3"/>
      <c r="J678" s="5"/>
    </row>
    <row r="679" spans="7:10" customFormat="1" x14ac:dyDescent="0.2">
      <c r="G679" s="3"/>
      <c r="J679" s="5"/>
    </row>
    <row r="680" spans="7:10" customFormat="1" x14ac:dyDescent="0.2">
      <c r="G680" s="3"/>
      <c r="J680" s="5"/>
    </row>
    <row r="681" spans="7:10" customFormat="1" x14ac:dyDescent="0.2">
      <c r="G681" s="3"/>
      <c r="J681" s="5"/>
    </row>
    <row r="682" spans="7:10" customFormat="1" x14ac:dyDescent="0.2">
      <c r="G682" s="3"/>
      <c r="J682" s="5"/>
    </row>
    <row r="683" spans="7:10" customFormat="1" x14ac:dyDescent="0.2">
      <c r="G683" s="3"/>
      <c r="J683" s="5"/>
    </row>
    <row r="684" spans="7:10" customFormat="1" x14ac:dyDescent="0.2">
      <c r="G684" s="3"/>
      <c r="J684" s="5"/>
    </row>
    <row r="685" spans="7:10" customFormat="1" x14ac:dyDescent="0.2">
      <c r="G685" s="3"/>
      <c r="J685" s="5"/>
    </row>
    <row r="686" spans="7:10" customFormat="1" x14ac:dyDescent="0.2">
      <c r="G686" s="3"/>
      <c r="J686" s="5"/>
    </row>
    <row r="687" spans="7:10" customFormat="1" x14ac:dyDescent="0.2">
      <c r="G687" s="3"/>
      <c r="J687" s="5"/>
    </row>
    <row r="688" spans="7:10" customFormat="1" x14ac:dyDescent="0.2">
      <c r="G688" s="3"/>
      <c r="J688" s="5"/>
    </row>
    <row r="689" spans="7:10" customFormat="1" x14ac:dyDescent="0.2">
      <c r="G689" s="3"/>
      <c r="J689" s="5"/>
    </row>
    <row r="690" spans="7:10" customFormat="1" x14ac:dyDescent="0.2">
      <c r="G690" s="3"/>
      <c r="J690" s="5"/>
    </row>
    <row r="691" spans="7:10" customFormat="1" x14ac:dyDescent="0.2">
      <c r="G691" s="3"/>
      <c r="J691" s="5"/>
    </row>
    <row r="692" spans="7:10" customFormat="1" x14ac:dyDescent="0.2">
      <c r="G692" s="3"/>
      <c r="J692" s="5"/>
    </row>
    <row r="693" spans="7:10" customFormat="1" x14ac:dyDescent="0.2">
      <c r="G693" s="3"/>
      <c r="J693" s="5"/>
    </row>
    <row r="694" spans="7:10" customFormat="1" x14ac:dyDescent="0.2">
      <c r="G694" s="3"/>
      <c r="J694" s="5"/>
    </row>
    <row r="695" spans="7:10" customFormat="1" x14ac:dyDescent="0.2">
      <c r="G695" s="3"/>
      <c r="J695" s="5"/>
    </row>
    <row r="696" spans="7:10" customFormat="1" x14ac:dyDescent="0.2">
      <c r="G696" s="3"/>
      <c r="J696" s="5"/>
    </row>
    <row r="697" spans="7:10" customFormat="1" x14ac:dyDescent="0.2">
      <c r="G697" s="3"/>
      <c r="J697" s="5"/>
    </row>
    <row r="698" spans="7:10" customFormat="1" x14ac:dyDescent="0.2">
      <c r="G698" s="3"/>
      <c r="J698" s="5"/>
    </row>
    <row r="699" spans="7:10" customFormat="1" x14ac:dyDescent="0.2">
      <c r="G699" s="3"/>
      <c r="J699" s="5"/>
    </row>
    <row r="700" spans="7:10" customFormat="1" x14ac:dyDescent="0.2">
      <c r="G700" s="3"/>
      <c r="J700" s="5"/>
    </row>
    <row r="701" spans="7:10" customFormat="1" x14ac:dyDescent="0.2">
      <c r="G701" s="3"/>
      <c r="J701" s="5"/>
    </row>
    <row r="702" spans="7:10" customFormat="1" x14ac:dyDescent="0.2">
      <c r="G702" s="3"/>
      <c r="J702" s="5"/>
    </row>
    <row r="703" spans="7:10" customFormat="1" x14ac:dyDescent="0.2">
      <c r="G703" s="3"/>
      <c r="J703" s="5"/>
    </row>
    <row r="704" spans="7:10" customFormat="1" x14ac:dyDescent="0.2">
      <c r="G704" s="3"/>
      <c r="J704" s="5"/>
    </row>
    <row r="705" spans="7:10" customFormat="1" x14ac:dyDescent="0.2">
      <c r="G705" s="3"/>
      <c r="J705" s="5"/>
    </row>
    <row r="706" spans="7:10" customFormat="1" x14ac:dyDescent="0.2">
      <c r="G706" s="3"/>
      <c r="J706" s="5"/>
    </row>
    <row r="707" spans="7:10" customFormat="1" x14ac:dyDescent="0.2">
      <c r="G707" s="3"/>
      <c r="J707" s="5"/>
    </row>
    <row r="708" spans="7:10" customFormat="1" x14ac:dyDescent="0.2">
      <c r="G708" s="3"/>
      <c r="J708" s="5"/>
    </row>
    <row r="709" spans="7:10" customFormat="1" x14ac:dyDescent="0.2">
      <c r="G709" s="3"/>
      <c r="J709" s="5"/>
    </row>
    <row r="710" spans="7:10" customFormat="1" x14ac:dyDescent="0.2">
      <c r="G710" s="3"/>
      <c r="J710" s="5"/>
    </row>
    <row r="711" spans="7:10" customFormat="1" x14ac:dyDescent="0.2">
      <c r="G711" s="3"/>
      <c r="J711" s="5"/>
    </row>
    <row r="712" spans="7:10" customFormat="1" x14ac:dyDescent="0.2">
      <c r="G712" s="3"/>
      <c r="J712" s="5"/>
    </row>
    <row r="713" spans="7:10" customFormat="1" x14ac:dyDescent="0.2">
      <c r="G713" s="3"/>
      <c r="J713" s="5"/>
    </row>
    <row r="714" spans="7:10" customFormat="1" x14ac:dyDescent="0.2">
      <c r="G714" s="3"/>
      <c r="J714" s="5"/>
    </row>
    <row r="715" spans="7:10" customFormat="1" x14ac:dyDescent="0.2">
      <c r="G715" s="3"/>
      <c r="J715" s="5"/>
    </row>
    <row r="716" spans="7:10" customFormat="1" x14ac:dyDescent="0.2">
      <c r="G716" s="3"/>
      <c r="J716" s="5"/>
    </row>
    <row r="717" spans="7:10" customFormat="1" x14ac:dyDescent="0.2">
      <c r="G717" s="3"/>
      <c r="J717" s="5"/>
    </row>
    <row r="718" spans="7:10" customFormat="1" x14ac:dyDescent="0.2">
      <c r="G718" s="3"/>
      <c r="J718" s="5"/>
    </row>
    <row r="719" spans="7:10" customFormat="1" x14ac:dyDescent="0.2">
      <c r="G719" s="3"/>
      <c r="J719" s="5"/>
    </row>
    <row r="720" spans="7:10" customFormat="1" x14ac:dyDescent="0.2">
      <c r="G720" s="3"/>
      <c r="J720" s="5"/>
    </row>
    <row r="721" spans="7:10" customFormat="1" x14ac:dyDescent="0.2">
      <c r="G721" s="3"/>
      <c r="J721" s="5"/>
    </row>
    <row r="722" spans="7:10" customFormat="1" x14ac:dyDescent="0.2">
      <c r="G722" s="3"/>
      <c r="J722" s="5"/>
    </row>
    <row r="723" spans="7:10" customFormat="1" x14ac:dyDescent="0.2">
      <c r="G723" s="3"/>
      <c r="J723" s="5"/>
    </row>
    <row r="724" spans="7:10" customFormat="1" x14ac:dyDescent="0.2">
      <c r="G724" s="3"/>
      <c r="J724" s="5"/>
    </row>
    <row r="725" spans="7:10" customFormat="1" x14ac:dyDescent="0.2">
      <c r="G725" s="3"/>
      <c r="J725" s="5"/>
    </row>
    <row r="726" spans="7:10" customFormat="1" x14ac:dyDescent="0.2">
      <c r="G726" s="3"/>
      <c r="J726" s="5"/>
    </row>
    <row r="727" spans="7:10" customFormat="1" x14ac:dyDescent="0.2">
      <c r="G727" s="3"/>
      <c r="J727" s="5"/>
    </row>
    <row r="728" spans="7:10" customFormat="1" x14ac:dyDescent="0.2">
      <c r="G728" s="3"/>
      <c r="J728" s="5"/>
    </row>
    <row r="729" spans="7:10" customFormat="1" x14ac:dyDescent="0.2">
      <c r="G729" s="3"/>
      <c r="J729" s="5"/>
    </row>
    <row r="730" spans="7:10" customFormat="1" x14ac:dyDescent="0.2">
      <c r="G730" s="3"/>
      <c r="J730" s="5"/>
    </row>
    <row r="731" spans="7:10" customFormat="1" x14ac:dyDescent="0.2">
      <c r="G731" s="3"/>
      <c r="J731" s="5"/>
    </row>
    <row r="732" spans="7:10" customFormat="1" x14ac:dyDescent="0.2">
      <c r="G732" s="3"/>
      <c r="J732" s="5"/>
    </row>
    <row r="733" spans="7:10" customFormat="1" x14ac:dyDescent="0.2">
      <c r="G733" s="3"/>
      <c r="J733" s="5"/>
    </row>
    <row r="734" spans="7:10" customFormat="1" x14ac:dyDescent="0.2">
      <c r="G734" s="3"/>
      <c r="J734" s="5"/>
    </row>
    <row r="735" spans="7:10" customFormat="1" x14ac:dyDescent="0.2">
      <c r="G735" s="3"/>
      <c r="J735" s="5"/>
    </row>
    <row r="736" spans="7:10" customFormat="1" x14ac:dyDescent="0.2">
      <c r="G736" s="3"/>
      <c r="J736" s="5"/>
    </row>
    <row r="737" spans="7:10" customFormat="1" x14ac:dyDescent="0.2">
      <c r="G737" s="3"/>
      <c r="J737" s="5"/>
    </row>
    <row r="738" spans="7:10" customFormat="1" x14ac:dyDescent="0.2">
      <c r="G738" s="3"/>
      <c r="J738" s="5"/>
    </row>
    <row r="739" spans="7:10" customFormat="1" x14ac:dyDescent="0.2">
      <c r="G739" s="3"/>
      <c r="J739" s="5"/>
    </row>
    <row r="740" spans="7:10" customFormat="1" x14ac:dyDescent="0.2">
      <c r="G740" s="3"/>
      <c r="J740" s="5"/>
    </row>
    <row r="741" spans="7:10" customFormat="1" x14ac:dyDescent="0.2">
      <c r="G741" s="3"/>
      <c r="J741" s="5"/>
    </row>
    <row r="742" spans="7:10" customFormat="1" x14ac:dyDescent="0.2">
      <c r="G742" s="3"/>
      <c r="J742" s="5"/>
    </row>
    <row r="743" spans="7:10" customFormat="1" x14ac:dyDescent="0.2">
      <c r="G743" s="3"/>
      <c r="J743" s="5"/>
    </row>
    <row r="744" spans="7:10" customFormat="1" x14ac:dyDescent="0.2">
      <c r="G744" s="3"/>
      <c r="J744" s="5"/>
    </row>
    <row r="745" spans="7:10" customFormat="1" x14ac:dyDescent="0.2">
      <c r="G745" s="3"/>
      <c r="J745" s="5"/>
    </row>
    <row r="746" spans="7:10" customFormat="1" x14ac:dyDescent="0.2">
      <c r="G746" s="3"/>
      <c r="J746" s="5"/>
    </row>
    <row r="747" spans="7:10" customFormat="1" x14ac:dyDescent="0.2">
      <c r="G747" s="3"/>
      <c r="J747" s="5"/>
    </row>
    <row r="748" spans="7:10" customFormat="1" x14ac:dyDescent="0.2">
      <c r="G748" s="3"/>
      <c r="J748" s="5"/>
    </row>
    <row r="749" spans="7:10" customFormat="1" x14ac:dyDescent="0.2">
      <c r="G749" s="3"/>
      <c r="J749" s="5"/>
    </row>
    <row r="750" spans="7:10" customFormat="1" x14ac:dyDescent="0.2">
      <c r="G750" s="3"/>
      <c r="J750" s="5"/>
    </row>
    <row r="751" spans="7:10" customFormat="1" x14ac:dyDescent="0.2">
      <c r="G751" s="3"/>
      <c r="J751" s="5"/>
    </row>
    <row r="752" spans="7:10" customFormat="1" x14ac:dyDescent="0.2">
      <c r="G752" s="3"/>
      <c r="J752" s="5"/>
    </row>
    <row r="753" spans="7:10" customFormat="1" x14ac:dyDescent="0.2">
      <c r="G753" s="3"/>
      <c r="J753" s="5"/>
    </row>
    <row r="754" spans="7:10" customFormat="1" x14ac:dyDescent="0.2">
      <c r="G754" s="3"/>
      <c r="J754" s="5"/>
    </row>
    <row r="755" spans="7:10" customFormat="1" x14ac:dyDescent="0.2">
      <c r="G755" s="3"/>
      <c r="J755" s="5"/>
    </row>
    <row r="756" spans="7:10" customFormat="1" x14ac:dyDescent="0.2">
      <c r="G756" s="3"/>
      <c r="J756" s="5"/>
    </row>
    <row r="757" spans="7:10" customFormat="1" x14ac:dyDescent="0.2">
      <c r="G757" s="3"/>
      <c r="J757" s="5"/>
    </row>
    <row r="758" spans="7:10" customFormat="1" x14ac:dyDescent="0.2">
      <c r="G758" s="3"/>
      <c r="J758" s="5"/>
    </row>
    <row r="759" spans="7:10" customFormat="1" x14ac:dyDescent="0.2">
      <c r="G759" s="3"/>
      <c r="J759" s="5"/>
    </row>
    <row r="760" spans="7:10" customFormat="1" x14ac:dyDescent="0.2">
      <c r="G760" s="3"/>
      <c r="J760" s="5"/>
    </row>
    <row r="761" spans="7:10" customFormat="1" x14ac:dyDescent="0.2">
      <c r="G761" s="3"/>
      <c r="J761" s="5"/>
    </row>
    <row r="762" spans="7:10" customFormat="1" x14ac:dyDescent="0.2">
      <c r="G762" s="3"/>
      <c r="J762" s="5"/>
    </row>
    <row r="763" spans="7:10" customFormat="1" x14ac:dyDescent="0.2">
      <c r="G763" s="3"/>
      <c r="J763" s="5"/>
    </row>
    <row r="764" spans="7:10" customFormat="1" x14ac:dyDescent="0.2">
      <c r="G764" s="3"/>
      <c r="J764" s="5"/>
    </row>
    <row r="765" spans="7:10" customFormat="1" x14ac:dyDescent="0.2">
      <c r="G765" s="3"/>
      <c r="J765" s="5"/>
    </row>
    <row r="766" spans="7:10" customFormat="1" x14ac:dyDescent="0.2">
      <c r="G766" s="3"/>
      <c r="J766" s="5"/>
    </row>
    <row r="767" spans="7:10" customFormat="1" x14ac:dyDescent="0.2">
      <c r="G767" s="3"/>
      <c r="J767" s="5"/>
    </row>
    <row r="768" spans="7:10" customFormat="1" x14ac:dyDescent="0.2">
      <c r="G768" s="3"/>
      <c r="J768" s="5"/>
    </row>
    <row r="769" spans="7:10" customFormat="1" x14ac:dyDescent="0.2">
      <c r="G769" s="3"/>
      <c r="J769" s="5"/>
    </row>
    <row r="770" spans="7:10" customFormat="1" x14ac:dyDescent="0.2">
      <c r="G770" s="3"/>
      <c r="J770" s="5"/>
    </row>
    <row r="771" spans="7:10" customFormat="1" x14ac:dyDescent="0.2">
      <c r="G771" s="3"/>
      <c r="J771" s="5"/>
    </row>
    <row r="772" spans="7:10" customFormat="1" x14ac:dyDescent="0.2">
      <c r="G772" s="3"/>
      <c r="J772" s="5"/>
    </row>
    <row r="773" spans="7:10" customFormat="1" x14ac:dyDescent="0.2">
      <c r="G773" s="3"/>
      <c r="J773" s="5"/>
    </row>
    <row r="774" spans="7:10" customFormat="1" x14ac:dyDescent="0.2">
      <c r="G774" s="3"/>
      <c r="J774" s="5"/>
    </row>
    <row r="775" spans="7:10" customFormat="1" x14ac:dyDescent="0.2">
      <c r="G775" s="3"/>
      <c r="J775" s="5"/>
    </row>
    <row r="776" spans="7:10" customFormat="1" x14ac:dyDescent="0.2">
      <c r="G776" s="3"/>
      <c r="J776" s="5"/>
    </row>
    <row r="777" spans="7:10" customFormat="1" x14ac:dyDescent="0.2">
      <c r="G777" s="3"/>
      <c r="J777" s="5"/>
    </row>
    <row r="778" spans="7:10" customFormat="1" x14ac:dyDescent="0.2">
      <c r="G778" s="3"/>
      <c r="J778" s="5"/>
    </row>
    <row r="779" spans="7:10" customFormat="1" x14ac:dyDescent="0.2">
      <c r="G779" s="3"/>
      <c r="J779" s="5"/>
    </row>
    <row r="780" spans="7:10" customFormat="1" x14ac:dyDescent="0.2">
      <c r="G780" s="3"/>
      <c r="J780" s="5"/>
    </row>
    <row r="781" spans="7:10" customFormat="1" x14ac:dyDescent="0.2">
      <c r="G781" s="3"/>
      <c r="J781" s="5"/>
    </row>
    <row r="782" spans="7:10" customFormat="1" x14ac:dyDescent="0.2">
      <c r="G782" s="3"/>
      <c r="J782" s="5"/>
    </row>
    <row r="783" spans="7:10" customFormat="1" x14ac:dyDescent="0.2">
      <c r="G783" s="3"/>
      <c r="J783" s="5"/>
    </row>
    <row r="784" spans="7:10" customFormat="1" x14ac:dyDescent="0.2">
      <c r="G784" s="3"/>
      <c r="J784" s="5"/>
    </row>
    <row r="785" spans="7:10" customFormat="1" x14ac:dyDescent="0.2">
      <c r="G785" s="3"/>
      <c r="J785" s="5"/>
    </row>
    <row r="786" spans="7:10" customFormat="1" x14ac:dyDescent="0.2">
      <c r="G786" s="3"/>
      <c r="J786" s="5"/>
    </row>
    <row r="787" spans="7:10" customFormat="1" x14ac:dyDescent="0.2">
      <c r="G787" s="3"/>
      <c r="J787" s="5"/>
    </row>
    <row r="788" spans="7:10" customFormat="1" x14ac:dyDescent="0.2">
      <c r="G788" s="3"/>
      <c r="J788" s="5"/>
    </row>
    <row r="789" spans="7:10" customFormat="1" x14ac:dyDescent="0.2">
      <c r="G789" s="3"/>
      <c r="J789" s="5"/>
    </row>
    <row r="790" spans="7:10" customFormat="1" x14ac:dyDescent="0.2">
      <c r="G790" s="3"/>
      <c r="J790" s="5"/>
    </row>
    <row r="791" spans="7:10" customFormat="1" x14ac:dyDescent="0.2">
      <c r="G791" s="3"/>
      <c r="J791" s="5"/>
    </row>
    <row r="792" spans="7:10" customFormat="1" x14ac:dyDescent="0.2">
      <c r="G792" s="3"/>
      <c r="J792" s="5"/>
    </row>
    <row r="793" spans="7:10" customFormat="1" x14ac:dyDescent="0.2">
      <c r="G793" s="3"/>
      <c r="J793" s="5"/>
    </row>
    <row r="794" spans="7:10" customFormat="1" x14ac:dyDescent="0.2">
      <c r="G794" s="3"/>
      <c r="J794" s="5"/>
    </row>
    <row r="795" spans="7:10" customFormat="1" x14ac:dyDescent="0.2">
      <c r="G795" s="3"/>
      <c r="J795" s="5"/>
    </row>
    <row r="796" spans="7:10" customFormat="1" x14ac:dyDescent="0.2">
      <c r="G796" s="3"/>
      <c r="J796" s="5"/>
    </row>
    <row r="797" spans="7:10" customFormat="1" x14ac:dyDescent="0.2">
      <c r="G797" s="3"/>
      <c r="J797" s="5"/>
    </row>
    <row r="798" spans="7:10" customFormat="1" x14ac:dyDescent="0.2">
      <c r="G798" s="3"/>
      <c r="J798" s="5"/>
    </row>
    <row r="799" spans="7:10" customFormat="1" x14ac:dyDescent="0.2">
      <c r="G799" s="3"/>
      <c r="J799" s="5"/>
    </row>
    <row r="800" spans="7:10" customFormat="1" x14ac:dyDescent="0.2">
      <c r="G800" s="3"/>
      <c r="J800" s="5"/>
    </row>
    <row r="801" spans="7:10" customFormat="1" x14ac:dyDescent="0.2">
      <c r="G801" s="3"/>
      <c r="J801" s="5"/>
    </row>
    <row r="802" spans="7:10" customFormat="1" x14ac:dyDescent="0.2">
      <c r="G802" s="3"/>
      <c r="J802" s="5"/>
    </row>
    <row r="803" spans="7:10" customFormat="1" x14ac:dyDescent="0.2">
      <c r="G803" s="3"/>
      <c r="J803" s="5"/>
    </row>
    <row r="804" spans="7:10" customFormat="1" x14ac:dyDescent="0.2">
      <c r="G804" s="3"/>
      <c r="J804" s="5"/>
    </row>
    <row r="805" spans="7:10" customFormat="1" x14ac:dyDescent="0.2">
      <c r="G805" s="3"/>
      <c r="J805" s="5"/>
    </row>
    <row r="806" spans="7:10" customFormat="1" x14ac:dyDescent="0.2">
      <c r="G806" s="3"/>
      <c r="J806" s="5"/>
    </row>
    <row r="807" spans="7:10" customFormat="1" x14ac:dyDescent="0.2">
      <c r="G807" s="3"/>
      <c r="J807" s="5"/>
    </row>
    <row r="808" spans="7:10" customFormat="1" x14ac:dyDescent="0.2">
      <c r="G808" s="3"/>
      <c r="J808" s="5"/>
    </row>
    <row r="809" spans="7:10" customFormat="1" x14ac:dyDescent="0.2">
      <c r="G809" s="3"/>
      <c r="J809" s="5"/>
    </row>
    <row r="810" spans="7:10" customFormat="1" x14ac:dyDescent="0.2">
      <c r="G810" s="3"/>
      <c r="J810" s="5"/>
    </row>
    <row r="811" spans="7:10" customFormat="1" x14ac:dyDescent="0.2">
      <c r="G811" s="3"/>
      <c r="J811" s="5"/>
    </row>
    <row r="812" spans="7:10" customFormat="1" x14ac:dyDescent="0.2">
      <c r="G812" s="3"/>
      <c r="J812" s="5"/>
    </row>
    <row r="813" spans="7:10" customFormat="1" x14ac:dyDescent="0.2">
      <c r="G813" s="3"/>
      <c r="J813" s="5"/>
    </row>
    <row r="814" spans="7:10" customFormat="1" x14ac:dyDescent="0.2">
      <c r="G814" s="3"/>
      <c r="J814" s="5"/>
    </row>
    <row r="815" spans="7:10" customFormat="1" x14ac:dyDescent="0.2">
      <c r="G815" s="3"/>
      <c r="J815" s="5"/>
    </row>
    <row r="816" spans="7:10" customFormat="1" x14ac:dyDescent="0.2">
      <c r="G816" s="3"/>
      <c r="J816" s="5"/>
    </row>
    <row r="817" spans="7:10" customFormat="1" x14ac:dyDescent="0.2">
      <c r="G817" s="3"/>
      <c r="J817" s="5"/>
    </row>
    <row r="818" spans="7:10" customFormat="1" x14ac:dyDescent="0.2">
      <c r="G818" s="3"/>
      <c r="J818" s="5"/>
    </row>
    <row r="819" spans="7:10" customFormat="1" x14ac:dyDescent="0.2">
      <c r="G819" s="3"/>
      <c r="J819" s="5"/>
    </row>
    <row r="820" spans="7:10" customFormat="1" x14ac:dyDescent="0.2">
      <c r="G820" s="3"/>
      <c r="J820" s="5"/>
    </row>
    <row r="821" spans="7:10" customFormat="1" x14ac:dyDescent="0.2">
      <c r="G821" s="3"/>
      <c r="J821" s="5"/>
    </row>
    <row r="822" spans="7:10" customFormat="1" x14ac:dyDescent="0.2">
      <c r="G822" s="3"/>
      <c r="J822" s="5"/>
    </row>
    <row r="823" spans="7:10" customFormat="1" x14ac:dyDescent="0.2">
      <c r="G823" s="3"/>
      <c r="J823" s="5"/>
    </row>
    <row r="824" spans="7:10" customFormat="1" x14ac:dyDescent="0.2">
      <c r="G824" s="3"/>
      <c r="J824" s="5"/>
    </row>
    <row r="825" spans="7:10" customFormat="1" x14ac:dyDescent="0.2">
      <c r="G825" s="3"/>
      <c r="J825" s="5"/>
    </row>
    <row r="826" spans="7:10" customFormat="1" x14ac:dyDescent="0.2">
      <c r="G826" s="3"/>
      <c r="J826" s="5"/>
    </row>
    <row r="827" spans="7:10" customFormat="1" x14ac:dyDescent="0.2">
      <c r="G827" s="3"/>
      <c r="J827" s="5"/>
    </row>
    <row r="828" spans="7:10" customFormat="1" x14ac:dyDescent="0.2">
      <c r="G828" s="3"/>
      <c r="J828" s="5"/>
    </row>
    <row r="829" spans="7:10" customFormat="1" x14ac:dyDescent="0.2">
      <c r="G829" s="3"/>
      <c r="J829" s="5"/>
    </row>
    <row r="830" spans="7:10" customFormat="1" x14ac:dyDescent="0.2">
      <c r="G830" s="3"/>
      <c r="J830" s="5"/>
    </row>
    <row r="831" spans="7:10" customFormat="1" x14ac:dyDescent="0.2">
      <c r="G831" s="3"/>
      <c r="J831" s="5"/>
    </row>
    <row r="832" spans="7:10" customFormat="1" x14ac:dyDescent="0.2">
      <c r="G832" s="3"/>
      <c r="J832" s="5"/>
    </row>
    <row r="833" spans="7:10" customFormat="1" x14ac:dyDescent="0.2">
      <c r="G833" s="3"/>
      <c r="J833" s="5"/>
    </row>
    <row r="834" spans="7:10" customFormat="1" x14ac:dyDescent="0.2">
      <c r="G834" s="3"/>
      <c r="J834" s="5"/>
    </row>
    <row r="835" spans="7:10" customFormat="1" x14ac:dyDescent="0.2">
      <c r="G835" s="3"/>
      <c r="J835" s="5"/>
    </row>
    <row r="836" spans="7:10" customFormat="1" x14ac:dyDescent="0.2">
      <c r="G836" s="3"/>
      <c r="J836" s="5"/>
    </row>
    <row r="837" spans="7:10" customFormat="1" x14ac:dyDescent="0.2">
      <c r="G837" s="3"/>
      <c r="J837" s="5"/>
    </row>
    <row r="838" spans="7:10" customFormat="1" x14ac:dyDescent="0.2">
      <c r="G838" s="3"/>
      <c r="J838" s="5"/>
    </row>
    <row r="839" spans="7:10" customFormat="1" x14ac:dyDescent="0.2">
      <c r="G839" s="3"/>
      <c r="J839" s="5"/>
    </row>
    <row r="840" spans="7:10" customFormat="1" x14ac:dyDescent="0.2">
      <c r="G840" s="3"/>
      <c r="J840" s="5"/>
    </row>
    <row r="841" spans="7:10" customFormat="1" x14ac:dyDescent="0.2">
      <c r="G841" s="3"/>
      <c r="J841" s="5"/>
    </row>
    <row r="842" spans="7:10" customFormat="1" x14ac:dyDescent="0.2">
      <c r="G842" s="3"/>
      <c r="J842" s="5"/>
    </row>
    <row r="843" spans="7:10" customFormat="1" x14ac:dyDescent="0.2">
      <c r="G843" s="3"/>
      <c r="J843" s="5"/>
    </row>
    <row r="844" spans="7:10" customFormat="1" x14ac:dyDescent="0.2">
      <c r="G844" s="3"/>
      <c r="J844" s="5"/>
    </row>
    <row r="845" spans="7:10" customFormat="1" x14ac:dyDescent="0.2">
      <c r="G845" s="3"/>
      <c r="J845" s="5"/>
    </row>
    <row r="846" spans="7:10" customFormat="1" x14ac:dyDescent="0.2">
      <c r="G846" s="3"/>
      <c r="J846" s="5"/>
    </row>
    <row r="847" spans="7:10" customFormat="1" x14ac:dyDescent="0.2">
      <c r="G847" s="3"/>
      <c r="J847" s="5"/>
    </row>
    <row r="848" spans="7:10" customFormat="1" x14ac:dyDescent="0.2">
      <c r="G848" s="3"/>
      <c r="J848" s="5"/>
    </row>
    <row r="849" spans="7:10" customFormat="1" x14ac:dyDescent="0.2">
      <c r="G849" s="3"/>
      <c r="J849" s="5"/>
    </row>
    <row r="850" spans="7:10" customFormat="1" x14ac:dyDescent="0.2">
      <c r="G850" s="3"/>
      <c r="J850" s="5"/>
    </row>
    <row r="851" spans="7:10" customFormat="1" x14ac:dyDescent="0.2">
      <c r="G851" s="3"/>
      <c r="J851" s="5"/>
    </row>
    <row r="852" spans="7:10" customFormat="1" x14ac:dyDescent="0.2">
      <c r="G852" s="3"/>
      <c r="J852" s="5"/>
    </row>
    <row r="853" spans="7:10" customFormat="1" x14ac:dyDescent="0.2">
      <c r="G853" s="3"/>
      <c r="J853" s="5"/>
    </row>
    <row r="854" spans="7:10" customFormat="1" x14ac:dyDescent="0.2">
      <c r="G854" s="3"/>
      <c r="J854" s="5"/>
    </row>
    <row r="855" spans="7:10" customFormat="1" x14ac:dyDescent="0.2">
      <c r="G855" s="3"/>
      <c r="J855" s="5"/>
    </row>
    <row r="856" spans="7:10" customFormat="1" x14ac:dyDescent="0.2">
      <c r="G856" s="3"/>
      <c r="J856" s="5"/>
    </row>
    <row r="857" spans="7:10" customFormat="1" x14ac:dyDescent="0.2">
      <c r="G857" s="3"/>
      <c r="J857" s="5"/>
    </row>
    <row r="858" spans="7:10" customFormat="1" x14ac:dyDescent="0.2">
      <c r="G858" s="3"/>
      <c r="J858" s="5"/>
    </row>
    <row r="859" spans="7:10" customFormat="1" x14ac:dyDescent="0.2">
      <c r="G859" s="3"/>
      <c r="J859" s="5"/>
    </row>
    <row r="860" spans="7:10" customFormat="1" x14ac:dyDescent="0.2">
      <c r="G860" s="3"/>
      <c r="J860" s="5"/>
    </row>
    <row r="861" spans="7:10" customFormat="1" x14ac:dyDescent="0.2">
      <c r="G861" s="3"/>
      <c r="J861" s="5"/>
    </row>
    <row r="862" spans="7:10" customFormat="1" x14ac:dyDescent="0.2">
      <c r="G862" s="3"/>
      <c r="J862" s="5"/>
    </row>
    <row r="863" spans="7:10" customFormat="1" x14ac:dyDescent="0.2">
      <c r="G863" s="3"/>
      <c r="J863" s="5"/>
    </row>
    <row r="864" spans="7:10" customFormat="1" x14ac:dyDescent="0.2">
      <c r="G864" s="3"/>
      <c r="J864" s="5"/>
    </row>
    <row r="865" spans="7:10" customFormat="1" x14ac:dyDescent="0.2">
      <c r="G865" s="3"/>
      <c r="J865" s="5"/>
    </row>
    <row r="866" spans="7:10" customFormat="1" x14ac:dyDescent="0.2">
      <c r="G866" s="3"/>
      <c r="J866" s="5"/>
    </row>
    <row r="867" spans="7:10" customFormat="1" x14ac:dyDescent="0.2">
      <c r="G867" s="3"/>
      <c r="J867" s="5"/>
    </row>
    <row r="868" spans="7:10" customFormat="1" x14ac:dyDescent="0.2">
      <c r="G868" s="3"/>
      <c r="J868" s="5"/>
    </row>
    <row r="869" spans="7:10" customFormat="1" x14ac:dyDescent="0.2">
      <c r="G869" s="3"/>
      <c r="J869" s="5"/>
    </row>
    <row r="870" spans="7:10" customFormat="1" x14ac:dyDescent="0.2">
      <c r="G870" s="3"/>
      <c r="J870" s="5"/>
    </row>
    <row r="871" spans="7:10" customFormat="1" x14ac:dyDescent="0.2">
      <c r="G871" s="3"/>
      <c r="J871" s="5"/>
    </row>
    <row r="872" spans="7:10" customFormat="1" x14ac:dyDescent="0.2">
      <c r="G872" s="3"/>
      <c r="J872" s="5"/>
    </row>
    <row r="873" spans="7:10" customFormat="1" x14ac:dyDescent="0.2">
      <c r="G873" s="3"/>
      <c r="J873" s="5"/>
    </row>
    <row r="874" spans="7:10" customFormat="1" x14ac:dyDescent="0.2">
      <c r="G874" s="3"/>
      <c r="J874" s="5"/>
    </row>
    <row r="875" spans="7:10" customFormat="1" x14ac:dyDescent="0.2">
      <c r="G875" s="3"/>
      <c r="J875" s="5"/>
    </row>
    <row r="876" spans="7:10" customFormat="1" x14ac:dyDescent="0.2">
      <c r="G876" s="3"/>
      <c r="J876" s="5"/>
    </row>
    <row r="877" spans="7:10" customFormat="1" x14ac:dyDescent="0.2">
      <c r="G877" s="3"/>
      <c r="J877" s="5"/>
    </row>
    <row r="878" spans="7:10" customFormat="1" x14ac:dyDescent="0.2">
      <c r="G878" s="3"/>
      <c r="J878" s="5"/>
    </row>
    <row r="879" spans="7:10" customFormat="1" x14ac:dyDescent="0.2">
      <c r="G879" s="3"/>
      <c r="J879" s="5"/>
    </row>
    <row r="880" spans="7:10" customFormat="1" x14ac:dyDescent="0.2">
      <c r="G880" s="3"/>
      <c r="J880" s="5"/>
    </row>
    <row r="881" spans="7:10" customFormat="1" x14ac:dyDescent="0.2">
      <c r="G881" s="3"/>
      <c r="J881" s="5"/>
    </row>
    <row r="882" spans="7:10" customFormat="1" x14ac:dyDescent="0.2">
      <c r="G882" s="3"/>
      <c r="J882" s="5"/>
    </row>
    <row r="883" spans="7:10" customFormat="1" x14ac:dyDescent="0.2">
      <c r="G883" s="3"/>
      <c r="J883" s="5"/>
    </row>
    <row r="884" spans="7:10" customFormat="1" x14ac:dyDescent="0.2">
      <c r="G884" s="3"/>
      <c r="J884" s="5"/>
    </row>
    <row r="885" spans="7:10" customFormat="1" x14ac:dyDescent="0.2">
      <c r="G885" s="3"/>
      <c r="J885" s="5"/>
    </row>
    <row r="886" spans="7:10" customFormat="1" x14ac:dyDescent="0.2">
      <c r="G886" s="3"/>
      <c r="J886" s="5"/>
    </row>
    <row r="887" spans="7:10" customFormat="1" x14ac:dyDescent="0.2">
      <c r="G887" s="3"/>
      <c r="J887" s="5"/>
    </row>
    <row r="888" spans="7:10" customFormat="1" x14ac:dyDescent="0.2">
      <c r="G888" s="3"/>
      <c r="J888" s="5"/>
    </row>
    <row r="889" spans="7:10" customFormat="1" x14ac:dyDescent="0.2">
      <c r="G889" s="3"/>
      <c r="J889" s="5"/>
    </row>
    <row r="890" spans="7:10" customFormat="1" x14ac:dyDescent="0.2">
      <c r="G890" s="3"/>
      <c r="J890" s="5"/>
    </row>
    <row r="891" spans="7:10" customFormat="1" x14ac:dyDescent="0.2">
      <c r="G891" s="3"/>
      <c r="J891" s="5"/>
    </row>
    <row r="892" spans="7:10" customFormat="1" x14ac:dyDescent="0.2">
      <c r="G892" s="3"/>
      <c r="J892" s="5"/>
    </row>
    <row r="893" spans="7:10" customFormat="1" x14ac:dyDescent="0.2">
      <c r="G893" s="3"/>
      <c r="J893" s="5"/>
    </row>
    <row r="894" spans="7:10" customFormat="1" x14ac:dyDescent="0.2">
      <c r="G894" s="3"/>
      <c r="J894" s="5"/>
    </row>
    <row r="895" spans="7:10" customFormat="1" x14ac:dyDescent="0.2">
      <c r="G895" s="3"/>
      <c r="J895" s="5"/>
    </row>
    <row r="896" spans="7:10" customFormat="1" x14ac:dyDescent="0.2">
      <c r="G896" s="3"/>
      <c r="J896" s="5"/>
    </row>
    <row r="897" spans="7:10" customFormat="1" x14ac:dyDescent="0.2">
      <c r="G897" s="3"/>
      <c r="J897" s="5"/>
    </row>
    <row r="898" spans="7:10" customFormat="1" x14ac:dyDescent="0.2">
      <c r="G898" s="3"/>
      <c r="J898" s="5"/>
    </row>
    <row r="899" spans="7:10" customFormat="1" x14ac:dyDescent="0.2">
      <c r="G899" s="3"/>
      <c r="J899" s="5"/>
    </row>
    <row r="900" spans="7:10" customFormat="1" x14ac:dyDescent="0.2">
      <c r="G900" s="3"/>
      <c r="J900" s="5"/>
    </row>
    <row r="901" spans="7:10" customFormat="1" x14ac:dyDescent="0.2">
      <c r="G901" s="3"/>
      <c r="J901" s="5"/>
    </row>
    <row r="902" spans="7:10" customFormat="1" x14ac:dyDescent="0.2">
      <c r="G902" s="3"/>
      <c r="J902" s="5"/>
    </row>
    <row r="903" spans="7:10" customFormat="1" x14ac:dyDescent="0.2">
      <c r="G903" s="3"/>
      <c r="J903" s="5"/>
    </row>
    <row r="904" spans="7:10" customFormat="1" x14ac:dyDescent="0.2">
      <c r="G904" s="3"/>
      <c r="J904" s="5"/>
    </row>
    <row r="905" spans="7:10" customFormat="1" x14ac:dyDescent="0.2">
      <c r="G905" s="3"/>
      <c r="J905" s="5"/>
    </row>
    <row r="906" spans="7:10" customFormat="1" x14ac:dyDescent="0.2">
      <c r="G906" s="3"/>
      <c r="J906" s="5"/>
    </row>
    <row r="907" spans="7:10" customFormat="1" x14ac:dyDescent="0.2">
      <c r="G907" s="3"/>
      <c r="J907" s="5"/>
    </row>
    <row r="908" spans="7:10" customFormat="1" x14ac:dyDescent="0.2">
      <c r="G908" s="3"/>
      <c r="J908" s="5"/>
    </row>
    <row r="909" spans="7:10" customFormat="1" x14ac:dyDescent="0.2">
      <c r="G909" s="3"/>
      <c r="J909" s="5"/>
    </row>
    <row r="910" spans="7:10" customFormat="1" x14ac:dyDescent="0.2">
      <c r="G910" s="3"/>
      <c r="J910" s="5"/>
    </row>
    <row r="911" spans="7:10" customFormat="1" x14ac:dyDescent="0.2">
      <c r="G911" s="3"/>
      <c r="J911" s="5"/>
    </row>
    <row r="912" spans="7:10" customFormat="1" x14ac:dyDescent="0.2">
      <c r="G912" s="3"/>
      <c r="J912" s="5"/>
    </row>
    <row r="913" spans="7:10" customFormat="1" x14ac:dyDescent="0.2">
      <c r="G913" s="3"/>
      <c r="J913" s="5"/>
    </row>
    <row r="914" spans="7:10" customFormat="1" x14ac:dyDescent="0.2">
      <c r="G914" s="3"/>
      <c r="J914" s="5"/>
    </row>
    <row r="915" spans="7:10" customFormat="1" x14ac:dyDescent="0.2">
      <c r="G915" s="3"/>
      <c r="J915" s="5"/>
    </row>
    <row r="916" spans="7:10" customFormat="1" x14ac:dyDescent="0.2">
      <c r="G916" s="3"/>
      <c r="J916" s="5"/>
    </row>
    <row r="917" spans="7:10" customFormat="1" x14ac:dyDescent="0.2">
      <c r="G917" s="3"/>
      <c r="J917" s="5"/>
    </row>
    <row r="918" spans="7:10" customFormat="1" x14ac:dyDescent="0.2">
      <c r="G918" s="3"/>
      <c r="J918" s="5"/>
    </row>
    <row r="919" spans="7:10" customFormat="1" x14ac:dyDescent="0.2">
      <c r="G919" s="3"/>
      <c r="J919" s="5"/>
    </row>
    <row r="920" spans="7:10" customFormat="1" x14ac:dyDescent="0.2">
      <c r="G920" s="3"/>
      <c r="J920" s="5"/>
    </row>
    <row r="921" spans="7:10" customFormat="1" x14ac:dyDescent="0.2">
      <c r="G921" s="3"/>
      <c r="J921" s="5"/>
    </row>
    <row r="922" spans="7:10" customFormat="1" x14ac:dyDescent="0.2">
      <c r="G922" s="3"/>
      <c r="J922" s="5"/>
    </row>
    <row r="923" spans="7:10" customFormat="1" x14ac:dyDescent="0.2">
      <c r="G923" s="3"/>
      <c r="J923" s="5"/>
    </row>
    <row r="924" spans="7:10" customFormat="1" x14ac:dyDescent="0.2">
      <c r="G924" s="3"/>
      <c r="J924" s="5"/>
    </row>
    <row r="925" spans="7:10" customFormat="1" x14ac:dyDescent="0.2">
      <c r="G925" s="3"/>
      <c r="J925" s="5"/>
    </row>
    <row r="926" spans="7:10" customFormat="1" x14ac:dyDescent="0.2">
      <c r="G926" s="3"/>
      <c r="J926" s="5"/>
    </row>
    <row r="927" spans="7:10" customFormat="1" x14ac:dyDescent="0.2">
      <c r="G927" s="3"/>
      <c r="J927" s="5"/>
    </row>
    <row r="928" spans="7:10" customFormat="1" x14ac:dyDescent="0.2">
      <c r="G928" s="3"/>
      <c r="J928" s="5"/>
    </row>
    <row r="929" spans="7:10" customFormat="1" x14ac:dyDescent="0.2">
      <c r="G929" s="3"/>
      <c r="J929" s="5"/>
    </row>
    <row r="930" spans="7:10" customFormat="1" x14ac:dyDescent="0.2">
      <c r="G930" s="3"/>
      <c r="J930" s="5"/>
    </row>
    <row r="931" spans="7:10" customFormat="1" x14ac:dyDescent="0.2">
      <c r="G931" s="3"/>
      <c r="J931" s="5"/>
    </row>
    <row r="932" spans="7:10" customFormat="1" x14ac:dyDescent="0.2">
      <c r="G932" s="3"/>
      <c r="J932" s="5"/>
    </row>
    <row r="933" spans="7:10" customFormat="1" x14ac:dyDescent="0.2">
      <c r="G933" s="3"/>
      <c r="J933" s="5"/>
    </row>
    <row r="934" spans="7:10" customFormat="1" x14ac:dyDescent="0.2">
      <c r="G934" s="3"/>
      <c r="J934" s="5"/>
    </row>
    <row r="935" spans="7:10" customFormat="1" x14ac:dyDescent="0.2">
      <c r="G935" s="3"/>
      <c r="J935" s="5"/>
    </row>
    <row r="936" spans="7:10" customFormat="1" x14ac:dyDescent="0.2">
      <c r="G936" s="3"/>
      <c r="J936" s="5"/>
    </row>
    <row r="937" spans="7:10" customFormat="1" x14ac:dyDescent="0.2">
      <c r="G937" s="3"/>
      <c r="J937" s="5"/>
    </row>
    <row r="938" spans="7:10" customFormat="1" x14ac:dyDescent="0.2">
      <c r="G938" s="3"/>
      <c r="J938" s="5"/>
    </row>
    <row r="939" spans="7:10" customFormat="1" x14ac:dyDescent="0.2">
      <c r="G939" s="3"/>
      <c r="J939" s="5"/>
    </row>
    <row r="940" spans="7:10" customFormat="1" x14ac:dyDescent="0.2">
      <c r="G940" s="3"/>
      <c r="J940" s="5"/>
    </row>
    <row r="941" spans="7:10" customFormat="1" x14ac:dyDescent="0.2">
      <c r="G941" s="3"/>
      <c r="J941" s="5"/>
    </row>
    <row r="942" spans="7:10" customFormat="1" x14ac:dyDescent="0.2">
      <c r="G942" s="3"/>
      <c r="J942" s="5"/>
    </row>
    <row r="943" spans="7:10" customFormat="1" x14ac:dyDescent="0.2">
      <c r="G943" s="3"/>
      <c r="J943" s="5"/>
    </row>
    <row r="944" spans="7:10" customFormat="1" x14ac:dyDescent="0.2">
      <c r="G944" s="3"/>
      <c r="J944" s="5"/>
    </row>
    <row r="945" spans="7:10" customFormat="1" x14ac:dyDescent="0.2">
      <c r="G945" s="3"/>
      <c r="J945" s="5"/>
    </row>
    <row r="946" spans="7:10" customFormat="1" x14ac:dyDescent="0.2">
      <c r="G946" s="3"/>
      <c r="J946" s="5"/>
    </row>
    <row r="947" spans="7:10" customFormat="1" x14ac:dyDescent="0.2">
      <c r="G947" s="3"/>
      <c r="J947" s="5"/>
    </row>
    <row r="948" spans="7:10" customFormat="1" x14ac:dyDescent="0.2">
      <c r="G948" s="3"/>
      <c r="J948" s="5"/>
    </row>
    <row r="949" spans="7:10" customFormat="1" x14ac:dyDescent="0.2">
      <c r="G949" s="3"/>
      <c r="J949" s="5"/>
    </row>
    <row r="950" spans="7:10" customFormat="1" x14ac:dyDescent="0.2">
      <c r="G950" s="3"/>
      <c r="J950" s="5"/>
    </row>
    <row r="951" spans="7:10" customFormat="1" x14ac:dyDescent="0.2">
      <c r="G951" s="3"/>
      <c r="J951" s="5"/>
    </row>
    <row r="952" spans="7:10" customFormat="1" x14ac:dyDescent="0.2">
      <c r="G952" s="3"/>
      <c r="J952" s="5"/>
    </row>
    <row r="953" spans="7:10" customFormat="1" x14ac:dyDescent="0.2">
      <c r="G953" s="3"/>
      <c r="J953" s="5"/>
    </row>
    <row r="954" spans="7:10" customFormat="1" x14ac:dyDescent="0.2">
      <c r="G954" s="3"/>
      <c r="J954" s="5"/>
    </row>
    <row r="955" spans="7:10" customFormat="1" x14ac:dyDescent="0.2">
      <c r="G955" s="3"/>
      <c r="J955" s="5"/>
    </row>
    <row r="956" spans="7:10" customFormat="1" x14ac:dyDescent="0.2">
      <c r="G956" s="3"/>
      <c r="J956" s="5"/>
    </row>
    <row r="957" spans="7:10" customFormat="1" x14ac:dyDescent="0.2">
      <c r="G957" s="3"/>
      <c r="J957" s="5"/>
    </row>
    <row r="958" spans="7:10" customFormat="1" x14ac:dyDescent="0.2">
      <c r="G958" s="3"/>
      <c r="J958" s="5"/>
    </row>
    <row r="959" spans="7:10" customFormat="1" x14ac:dyDescent="0.2">
      <c r="G959" s="3"/>
      <c r="J959" s="5"/>
    </row>
    <row r="960" spans="7:10" customFormat="1" x14ac:dyDescent="0.2">
      <c r="G960" s="3"/>
      <c r="J960" s="5"/>
    </row>
    <row r="961" spans="7:10" customFormat="1" x14ac:dyDescent="0.2">
      <c r="G961" s="3"/>
      <c r="J961" s="5"/>
    </row>
    <row r="962" spans="7:10" customFormat="1" x14ac:dyDescent="0.2">
      <c r="G962" s="3"/>
      <c r="J962" s="5"/>
    </row>
    <row r="963" spans="7:10" customFormat="1" x14ac:dyDescent="0.2">
      <c r="G963" s="3"/>
      <c r="J963" s="5"/>
    </row>
    <row r="964" spans="7:10" customFormat="1" x14ac:dyDescent="0.2">
      <c r="G964" s="3"/>
      <c r="J964" s="5"/>
    </row>
    <row r="965" spans="7:10" customFormat="1" x14ac:dyDescent="0.2">
      <c r="G965" s="3"/>
      <c r="J965" s="5"/>
    </row>
    <row r="966" spans="7:10" customFormat="1" x14ac:dyDescent="0.2">
      <c r="G966" s="3"/>
      <c r="J966" s="5"/>
    </row>
    <row r="967" spans="7:10" customFormat="1" x14ac:dyDescent="0.2">
      <c r="G967" s="3"/>
      <c r="J967" s="5"/>
    </row>
    <row r="968" spans="7:10" customFormat="1" x14ac:dyDescent="0.2">
      <c r="G968" s="3"/>
      <c r="J968" s="5"/>
    </row>
    <row r="969" spans="7:10" customFormat="1" x14ac:dyDescent="0.2">
      <c r="G969" s="3"/>
      <c r="J969" s="5"/>
    </row>
    <row r="970" spans="7:10" customFormat="1" x14ac:dyDescent="0.2">
      <c r="G970" s="3"/>
      <c r="J970" s="5"/>
    </row>
    <row r="971" spans="7:10" customFormat="1" x14ac:dyDescent="0.2">
      <c r="G971" s="3"/>
      <c r="J971" s="5"/>
    </row>
    <row r="972" spans="7:10" customFormat="1" x14ac:dyDescent="0.2">
      <c r="G972" s="3"/>
      <c r="J972" s="5"/>
    </row>
    <row r="973" spans="7:10" customFormat="1" x14ac:dyDescent="0.2">
      <c r="G973" s="3"/>
      <c r="J973" s="5"/>
    </row>
    <row r="974" spans="7:10" customFormat="1" x14ac:dyDescent="0.2">
      <c r="G974" s="3"/>
      <c r="J974" s="5"/>
    </row>
    <row r="975" spans="7:10" customFormat="1" x14ac:dyDescent="0.2">
      <c r="G975" s="3"/>
      <c r="J975" s="5"/>
    </row>
    <row r="976" spans="7:10" customFormat="1" x14ac:dyDescent="0.2">
      <c r="G976" s="3"/>
      <c r="J976" s="5"/>
    </row>
    <row r="977" spans="7:10" customFormat="1" x14ac:dyDescent="0.2">
      <c r="G977" s="3"/>
      <c r="J977" s="5"/>
    </row>
    <row r="978" spans="7:10" customFormat="1" x14ac:dyDescent="0.2">
      <c r="G978" s="3"/>
      <c r="J978" s="5"/>
    </row>
    <row r="979" spans="7:10" customFormat="1" x14ac:dyDescent="0.2">
      <c r="G979" s="3"/>
      <c r="J979" s="5"/>
    </row>
    <row r="980" spans="7:10" customFormat="1" x14ac:dyDescent="0.2">
      <c r="G980" s="3"/>
      <c r="J980" s="5"/>
    </row>
    <row r="981" spans="7:10" customFormat="1" x14ac:dyDescent="0.2">
      <c r="G981" s="3"/>
      <c r="J981" s="5"/>
    </row>
    <row r="982" spans="7:10" customFormat="1" x14ac:dyDescent="0.2">
      <c r="G982" s="3"/>
      <c r="J982" s="5"/>
    </row>
    <row r="983" spans="7:10" customFormat="1" x14ac:dyDescent="0.2">
      <c r="G983" s="3"/>
      <c r="J983" s="5"/>
    </row>
    <row r="984" spans="7:10" customFormat="1" x14ac:dyDescent="0.2">
      <c r="G984" s="3"/>
      <c r="J984" s="5"/>
    </row>
    <row r="985" spans="7:10" customFormat="1" x14ac:dyDescent="0.2">
      <c r="G985" s="3"/>
      <c r="J985" s="5"/>
    </row>
    <row r="986" spans="7:10" customFormat="1" x14ac:dyDescent="0.2">
      <c r="G986" s="3"/>
      <c r="J986" s="5"/>
    </row>
    <row r="987" spans="7:10" customFormat="1" x14ac:dyDescent="0.2">
      <c r="G987" s="3"/>
      <c r="J987" s="5"/>
    </row>
    <row r="988" spans="7:10" customFormat="1" x14ac:dyDescent="0.2">
      <c r="G988" s="3"/>
      <c r="J988" s="5"/>
    </row>
    <row r="989" spans="7:10" customFormat="1" x14ac:dyDescent="0.2">
      <c r="G989" s="3"/>
      <c r="J989" s="5"/>
    </row>
    <row r="990" spans="7:10" customFormat="1" x14ac:dyDescent="0.2">
      <c r="G990" s="3"/>
      <c r="J990" s="5"/>
    </row>
    <row r="991" spans="7:10" customFormat="1" x14ac:dyDescent="0.2">
      <c r="G991" s="3"/>
      <c r="J991" s="5"/>
    </row>
    <row r="992" spans="7:10" customFormat="1" x14ac:dyDescent="0.2">
      <c r="G992" s="3"/>
      <c r="J992" s="5"/>
    </row>
    <row r="993" spans="7:10" customFormat="1" x14ac:dyDescent="0.2">
      <c r="G993" s="3"/>
      <c r="J993" s="5"/>
    </row>
    <row r="994" spans="7:10" customFormat="1" x14ac:dyDescent="0.2">
      <c r="G994" s="3"/>
      <c r="J994" s="5"/>
    </row>
    <row r="995" spans="7:10" customFormat="1" x14ac:dyDescent="0.2">
      <c r="G995" s="3"/>
      <c r="J995" s="5"/>
    </row>
    <row r="996" spans="7:10" customFormat="1" x14ac:dyDescent="0.2">
      <c r="G996" s="3"/>
      <c r="J996" s="5"/>
    </row>
    <row r="997" spans="7:10" customFormat="1" x14ac:dyDescent="0.2">
      <c r="G997" s="3"/>
      <c r="J997" s="5"/>
    </row>
    <row r="998" spans="7:10" customFormat="1" x14ac:dyDescent="0.2">
      <c r="G998" s="3"/>
      <c r="J998" s="5"/>
    </row>
    <row r="999" spans="7:10" customFormat="1" x14ac:dyDescent="0.2">
      <c r="G999" s="3"/>
      <c r="J999" s="5"/>
    </row>
    <row r="1000" spans="7:10" customFormat="1" x14ac:dyDescent="0.2">
      <c r="G1000" s="3"/>
      <c r="J1000" s="5"/>
    </row>
    <row r="1001" spans="7:10" customFormat="1" x14ac:dyDescent="0.2">
      <c r="G1001" s="3"/>
      <c r="J1001" s="5"/>
    </row>
    <row r="1002" spans="7:10" customFormat="1" x14ac:dyDescent="0.2">
      <c r="G1002" s="3"/>
      <c r="J1002" s="5"/>
    </row>
    <row r="1003" spans="7:10" customFormat="1" x14ac:dyDescent="0.2">
      <c r="G1003" s="3"/>
      <c r="J1003" s="5"/>
    </row>
    <row r="1004" spans="7:10" customFormat="1" x14ac:dyDescent="0.2">
      <c r="G1004" s="3"/>
      <c r="J1004" s="5"/>
    </row>
    <row r="1005" spans="7:10" customFormat="1" x14ac:dyDescent="0.2">
      <c r="G1005" s="3"/>
      <c r="J1005" s="5"/>
    </row>
    <row r="1006" spans="7:10" customFormat="1" x14ac:dyDescent="0.2">
      <c r="G1006" s="3"/>
      <c r="J1006" s="5"/>
    </row>
    <row r="1007" spans="7:10" customFormat="1" x14ac:dyDescent="0.2">
      <c r="G1007" s="3"/>
      <c r="J1007" s="5"/>
    </row>
    <row r="1008" spans="7:10" customFormat="1" x14ac:dyDescent="0.2">
      <c r="G1008" s="3"/>
      <c r="J1008" s="5"/>
    </row>
    <row r="1009" spans="7:10" customFormat="1" x14ac:dyDescent="0.2">
      <c r="G1009" s="3"/>
      <c r="J1009" s="5"/>
    </row>
    <row r="1010" spans="7:10" customFormat="1" x14ac:dyDescent="0.2">
      <c r="G1010" s="3"/>
      <c r="J1010" s="5"/>
    </row>
    <row r="1011" spans="7:10" customFormat="1" x14ac:dyDescent="0.2">
      <c r="G1011" s="3"/>
      <c r="J1011" s="5"/>
    </row>
    <row r="1012" spans="7:10" customFormat="1" x14ac:dyDescent="0.2">
      <c r="G1012" s="3"/>
      <c r="J1012" s="5"/>
    </row>
    <row r="1013" spans="7:10" customFormat="1" x14ac:dyDescent="0.2">
      <c r="G1013" s="3"/>
      <c r="J1013" s="5"/>
    </row>
    <row r="1014" spans="7:10" customFormat="1" x14ac:dyDescent="0.2">
      <c r="G1014" s="3"/>
      <c r="J1014" s="5"/>
    </row>
    <row r="1015" spans="7:10" customFormat="1" x14ac:dyDescent="0.2">
      <c r="G1015" s="3"/>
      <c r="J1015" s="5"/>
    </row>
    <row r="1016" spans="7:10" customFormat="1" x14ac:dyDescent="0.2">
      <c r="G1016" s="3"/>
      <c r="J1016" s="5"/>
    </row>
    <row r="1017" spans="7:10" customFormat="1" x14ac:dyDescent="0.2">
      <c r="G1017" s="3"/>
      <c r="J1017" s="5"/>
    </row>
    <row r="1018" spans="7:10" customFormat="1" x14ac:dyDescent="0.2">
      <c r="G1018" s="3"/>
      <c r="J1018" s="5"/>
    </row>
    <row r="1019" spans="7:10" customFormat="1" x14ac:dyDescent="0.2">
      <c r="G1019" s="3"/>
      <c r="J1019" s="5"/>
    </row>
    <row r="1020" spans="7:10" customFormat="1" x14ac:dyDescent="0.2">
      <c r="G1020" s="3"/>
      <c r="J1020" s="5"/>
    </row>
    <row r="1021" spans="7:10" customFormat="1" x14ac:dyDescent="0.2">
      <c r="G1021" s="3"/>
      <c r="J1021" s="5"/>
    </row>
    <row r="1022" spans="7:10" customFormat="1" x14ac:dyDescent="0.2">
      <c r="G1022" s="3"/>
      <c r="J1022" s="5"/>
    </row>
    <row r="1023" spans="7:10" customFormat="1" x14ac:dyDescent="0.2">
      <c r="G1023" s="3"/>
      <c r="J1023" s="5"/>
    </row>
    <row r="1024" spans="7:10" customFormat="1" x14ac:dyDescent="0.2">
      <c r="G1024" s="3"/>
      <c r="J1024" s="5"/>
    </row>
    <row r="1025" spans="7:10" customFormat="1" x14ac:dyDescent="0.2">
      <c r="G1025" s="3"/>
      <c r="J1025" s="5"/>
    </row>
    <row r="1026" spans="7:10" customFormat="1" x14ac:dyDescent="0.2">
      <c r="G1026" s="3"/>
      <c r="J1026" s="5"/>
    </row>
    <row r="1027" spans="7:10" customFormat="1" x14ac:dyDescent="0.2">
      <c r="G1027" s="3"/>
      <c r="J1027" s="5"/>
    </row>
    <row r="1028" spans="7:10" customFormat="1" x14ac:dyDescent="0.2">
      <c r="G1028" s="3"/>
      <c r="J1028" s="5"/>
    </row>
    <row r="1029" spans="7:10" customFormat="1" x14ac:dyDescent="0.2">
      <c r="G1029" s="3"/>
      <c r="J1029" s="5"/>
    </row>
    <row r="1030" spans="7:10" customFormat="1" x14ac:dyDescent="0.2">
      <c r="G1030" s="3"/>
      <c r="J1030" s="5"/>
    </row>
    <row r="1031" spans="7:10" customFormat="1" x14ac:dyDescent="0.2">
      <c r="G1031" s="3"/>
      <c r="J1031" s="5"/>
    </row>
    <row r="1032" spans="7:10" customFormat="1" x14ac:dyDescent="0.2">
      <c r="G1032" s="3"/>
      <c r="J1032" s="5"/>
    </row>
    <row r="1033" spans="7:10" customFormat="1" x14ac:dyDescent="0.2">
      <c r="G1033" s="3"/>
      <c r="J1033" s="5"/>
    </row>
    <row r="1034" spans="7:10" customFormat="1" x14ac:dyDescent="0.2">
      <c r="G1034" s="3"/>
      <c r="J1034" s="5"/>
    </row>
    <row r="1035" spans="7:10" customFormat="1" x14ac:dyDescent="0.2">
      <c r="G1035" s="3"/>
      <c r="J1035" s="5"/>
    </row>
    <row r="1036" spans="7:10" customFormat="1" x14ac:dyDescent="0.2">
      <c r="G1036" s="3"/>
      <c r="J1036" s="5"/>
    </row>
    <row r="1037" spans="7:10" customFormat="1" x14ac:dyDescent="0.2">
      <c r="G1037" s="3"/>
      <c r="J1037" s="5"/>
    </row>
    <row r="1038" spans="7:10" customFormat="1" x14ac:dyDescent="0.2">
      <c r="G1038" s="3"/>
      <c r="J1038" s="5"/>
    </row>
    <row r="1039" spans="7:10" customFormat="1" x14ac:dyDescent="0.2">
      <c r="G1039" s="3"/>
      <c r="J1039" s="5"/>
    </row>
    <row r="1040" spans="7:10" customFormat="1" x14ac:dyDescent="0.2">
      <c r="G1040" s="3"/>
      <c r="J1040" s="5"/>
    </row>
    <row r="1041" spans="7:10" customFormat="1" x14ac:dyDescent="0.2">
      <c r="G1041" s="3"/>
      <c r="J1041" s="5"/>
    </row>
    <row r="1042" spans="7:10" customFormat="1" x14ac:dyDescent="0.2">
      <c r="G1042" s="3"/>
      <c r="J1042" s="5"/>
    </row>
    <row r="1043" spans="7:10" customFormat="1" x14ac:dyDescent="0.2">
      <c r="G1043" s="3"/>
      <c r="J1043" s="5"/>
    </row>
    <row r="1044" spans="7:10" customFormat="1" x14ac:dyDescent="0.2">
      <c r="G1044" s="3"/>
      <c r="J1044" s="5"/>
    </row>
    <row r="1045" spans="7:10" customFormat="1" x14ac:dyDescent="0.2">
      <c r="G1045" s="3"/>
      <c r="J1045" s="5"/>
    </row>
    <row r="1046" spans="7:10" customFormat="1" x14ac:dyDescent="0.2">
      <c r="G1046" s="3"/>
      <c r="J1046" s="5"/>
    </row>
    <row r="1047" spans="7:10" customFormat="1" x14ac:dyDescent="0.2">
      <c r="G1047" s="3"/>
      <c r="J1047" s="5"/>
    </row>
    <row r="1048" spans="7:10" customFormat="1" x14ac:dyDescent="0.2">
      <c r="G1048" s="3"/>
      <c r="J1048" s="5"/>
    </row>
    <row r="1049" spans="7:10" customFormat="1" x14ac:dyDescent="0.2">
      <c r="G1049" s="3"/>
      <c r="J1049" s="5"/>
    </row>
    <row r="1050" spans="7:10" customFormat="1" x14ac:dyDescent="0.2">
      <c r="G1050" s="3"/>
      <c r="J1050" s="5"/>
    </row>
    <row r="1051" spans="7:10" customFormat="1" x14ac:dyDescent="0.2">
      <c r="G1051" s="3"/>
      <c r="J1051" s="5"/>
    </row>
    <row r="1052" spans="7:10" customFormat="1" x14ac:dyDescent="0.2">
      <c r="G1052" s="3"/>
      <c r="J1052" s="5"/>
    </row>
    <row r="1053" spans="7:10" customFormat="1" x14ac:dyDescent="0.2">
      <c r="G1053" s="3"/>
      <c r="J1053" s="5"/>
    </row>
    <row r="1054" spans="7:10" customFormat="1" x14ac:dyDescent="0.2">
      <c r="G1054" s="3"/>
      <c r="J1054" s="5"/>
    </row>
    <row r="1055" spans="7:10" customFormat="1" x14ac:dyDescent="0.2">
      <c r="G1055" s="3"/>
      <c r="J1055" s="5"/>
    </row>
    <row r="1056" spans="7:10" customFormat="1" x14ac:dyDescent="0.2">
      <c r="G1056" s="3"/>
      <c r="J1056" s="5"/>
    </row>
    <row r="1057" spans="7:10" customFormat="1" x14ac:dyDescent="0.2">
      <c r="G1057" s="3"/>
      <c r="J1057" s="5"/>
    </row>
    <row r="1058" spans="7:10" customFormat="1" x14ac:dyDescent="0.2">
      <c r="G1058" s="3"/>
      <c r="J1058" s="5"/>
    </row>
    <row r="1059" spans="7:10" customFormat="1" x14ac:dyDescent="0.2">
      <c r="G1059" s="3"/>
      <c r="J1059" s="5"/>
    </row>
    <row r="1060" spans="7:10" customFormat="1" x14ac:dyDescent="0.2">
      <c r="G1060" s="3"/>
      <c r="J1060" s="5"/>
    </row>
    <row r="1061" spans="7:10" customFormat="1" x14ac:dyDescent="0.2">
      <c r="G1061" s="3"/>
      <c r="J1061" s="5"/>
    </row>
    <row r="1062" spans="7:10" customFormat="1" x14ac:dyDescent="0.2">
      <c r="G1062" s="3"/>
      <c r="J1062" s="5"/>
    </row>
    <row r="1063" spans="7:10" customFormat="1" x14ac:dyDescent="0.2">
      <c r="G1063" s="3"/>
      <c r="J1063" s="5"/>
    </row>
    <row r="1064" spans="7:10" customFormat="1" x14ac:dyDescent="0.2">
      <c r="G1064" s="3"/>
      <c r="J1064" s="5"/>
    </row>
    <row r="1065" spans="7:10" customFormat="1" x14ac:dyDescent="0.2">
      <c r="G1065" s="3"/>
      <c r="J1065" s="5"/>
    </row>
    <row r="1066" spans="7:10" customFormat="1" x14ac:dyDescent="0.2">
      <c r="G1066" s="3"/>
      <c r="J1066" s="5"/>
    </row>
    <row r="1067" spans="7:10" customFormat="1" x14ac:dyDescent="0.2">
      <c r="G1067" s="3"/>
      <c r="J1067" s="5"/>
    </row>
    <row r="1068" spans="7:10" customFormat="1" x14ac:dyDescent="0.2">
      <c r="G1068" s="3"/>
      <c r="J1068" s="5"/>
    </row>
    <row r="1069" spans="7:10" customFormat="1" x14ac:dyDescent="0.2">
      <c r="G1069" s="3"/>
      <c r="J1069" s="5"/>
    </row>
    <row r="1070" spans="7:10" customFormat="1" x14ac:dyDescent="0.2">
      <c r="G1070" s="3"/>
      <c r="J1070" s="5"/>
    </row>
    <row r="1071" spans="7:10" customFormat="1" x14ac:dyDescent="0.2">
      <c r="G1071" s="3"/>
      <c r="J1071" s="5"/>
    </row>
    <row r="1072" spans="7:10" customFormat="1" x14ac:dyDescent="0.2">
      <c r="G1072" s="3"/>
      <c r="J1072" s="5"/>
    </row>
    <row r="1073" spans="7:10" customFormat="1" x14ac:dyDescent="0.2">
      <c r="G1073" s="3"/>
      <c r="J1073" s="5"/>
    </row>
    <row r="1074" spans="7:10" customFormat="1" x14ac:dyDescent="0.2">
      <c r="G1074" s="3"/>
      <c r="J1074" s="5"/>
    </row>
    <row r="1075" spans="7:10" customFormat="1" x14ac:dyDescent="0.2">
      <c r="G1075" s="3"/>
      <c r="J1075" s="5"/>
    </row>
    <row r="1076" spans="7:10" customFormat="1" x14ac:dyDescent="0.2">
      <c r="G1076" s="3"/>
      <c r="J1076" s="5"/>
    </row>
    <row r="1077" spans="7:10" customFormat="1" x14ac:dyDescent="0.2">
      <c r="G1077" s="3"/>
      <c r="J1077" s="5"/>
    </row>
    <row r="1078" spans="7:10" customFormat="1" x14ac:dyDescent="0.2">
      <c r="G1078" s="3"/>
      <c r="J1078" s="5"/>
    </row>
    <row r="1079" spans="7:10" customFormat="1" x14ac:dyDescent="0.2">
      <c r="G1079" s="3"/>
      <c r="J1079" s="5"/>
    </row>
    <row r="1080" spans="7:10" customFormat="1" x14ac:dyDescent="0.2">
      <c r="G1080" s="3"/>
      <c r="J1080" s="5"/>
    </row>
    <row r="1081" spans="7:10" customFormat="1" x14ac:dyDescent="0.2">
      <c r="G1081" s="3"/>
      <c r="J1081" s="5"/>
    </row>
    <row r="1082" spans="7:10" customFormat="1" x14ac:dyDescent="0.2">
      <c r="G1082" s="3"/>
      <c r="J1082" s="5"/>
    </row>
    <row r="1083" spans="7:10" customFormat="1" x14ac:dyDescent="0.2">
      <c r="G1083" s="3"/>
      <c r="J1083" s="5"/>
    </row>
    <row r="1084" spans="7:10" customFormat="1" x14ac:dyDescent="0.2">
      <c r="G1084" s="3"/>
      <c r="J1084" s="5"/>
    </row>
    <row r="1085" spans="7:10" customFormat="1" x14ac:dyDescent="0.2">
      <c r="G1085" s="3"/>
      <c r="J1085" s="5"/>
    </row>
    <row r="1086" spans="7:10" customFormat="1" x14ac:dyDescent="0.2">
      <c r="G1086" s="3"/>
      <c r="J1086" s="5"/>
    </row>
    <row r="1087" spans="7:10" customFormat="1" x14ac:dyDescent="0.2">
      <c r="G1087" s="3"/>
      <c r="J1087" s="5"/>
    </row>
    <row r="1088" spans="7:10" customFormat="1" x14ac:dyDescent="0.2">
      <c r="G1088" s="3"/>
      <c r="J1088" s="5"/>
    </row>
    <row r="1089" spans="7:10" customFormat="1" x14ac:dyDescent="0.2">
      <c r="G1089" s="3"/>
      <c r="J1089" s="5"/>
    </row>
    <row r="1090" spans="7:10" customFormat="1" x14ac:dyDescent="0.2">
      <c r="G1090" s="3"/>
      <c r="J1090" s="5"/>
    </row>
    <row r="1091" spans="7:10" customFormat="1" x14ac:dyDescent="0.2">
      <c r="G1091" s="3"/>
      <c r="J1091" s="5"/>
    </row>
    <row r="1092" spans="7:10" customFormat="1" x14ac:dyDescent="0.2">
      <c r="G1092" s="3"/>
      <c r="J1092" s="5"/>
    </row>
    <row r="1093" spans="7:10" customFormat="1" x14ac:dyDescent="0.2">
      <c r="G1093" s="3"/>
      <c r="J1093" s="5"/>
    </row>
    <row r="1094" spans="7:10" customFormat="1" x14ac:dyDescent="0.2">
      <c r="G1094" s="3"/>
      <c r="J1094" s="5"/>
    </row>
    <row r="1095" spans="7:10" customFormat="1" x14ac:dyDescent="0.2">
      <c r="G1095" s="3"/>
      <c r="J1095" s="5"/>
    </row>
    <row r="1096" spans="7:10" customFormat="1" x14ac:dyDescent="0.2">
      <c r="G1096" s="3"/>
      <c r="J1096" s="5"/>
    </row>
    <row r="1097" spans="7:10" customFormat="1" x14ac:dyDescent="0.2">
      <c r="G1097" s="3"/>
      <c r="J1097" s="5"/>
    </row>
    <row r="1098" spans="7:10" customFormat="1" x14ac:dyDescent="0.2">
      <c r="G1098" s="3"/>
      <c r="J1098" s="5"/>
    </row>
    <row r="1099" spans="7:10" customFormat="1" x14ac:dyDescent="0.2">
      <c r="G1099" s="3"/>
      <c r="J1099" s="5"/>
    </row>
    <row r="1100" spans="7:10" customFormat="1" x14ac:dyDescent="0.2">
      <c r="G1100" s="3"/>
      <c r="J1100" s="5"/>
    </row>
    <row r="1101" spans="7:10" customFormat="1" x14ac:dyDescent="0.2">
      <c r="G1101" s="3"/>
      <c r="J1101" s="5"/>
    </row>
    <row r="1102" spans="7:10" customFormat="1" x14ac:dyDescent="0.2">
      <c r="G1102" s="3"/>
      <c r="J1102" s="5"/>
    </row>
    <row r="1103" spans="7:10" customFormat="1" x14ac:dyDescent="0.2">
      <c r="G1103" s="3"/>
      <c r="J1103" s="5"/>
    </row>
    <row r="1104" spans="7:10" customFormat="1" x14ac:dyDescent="0.2">
      <c r="G1104" s="3"/>
      <c r="J1104" s="5"/>
    </row>
    <row r="1105" spans="7:10" customFormat="1" x14ac:dyDescent="0.2">
      <c r="G1105" s="3"/>
      <c r="J1105" s="5"/>
    </row>
    <row r="1106" spans="7:10" customFormat="1" x14ac:dyDescent="0.2">
      <c r="G1106" s="3"/>
      <c r="J1106" s="5"/>
    </row>
    <row r="1107" spans="7:10" customFormat="1" x14ac:dyDescent="0.2">
      <c r="G1107" s="3"/>
      <c r="J1107" s="5"/>
    </row>
    <row r="1108" spans="7:10" customFormat="1" x14ac:dyDescent="0.2">
      <c r="G1108" s="3"/>
      <c r="J1108" s="5"/>
    </row>
    <row r="1109" spans="7:10" customFormat="1" x14ac:dyDescent="0.2">
      <c r="G1109" s="3"/>
      <c r="J1109" s="5"/>
    </row>
    <row r="1110" spans="7:10" customFormat="1" x14ac:dyDescent="0.2">
      <c r="G1110" s="3"/>
      <c r="J1110" s="5"/>
    </row>
    <row r="1111" spans="7:10" customFormat="1" x14ac:dyDescent="0.2">
      <c r="G1111" s="3"/>
      <c r="J1111" s="5"/>
    </row>
    <row r="1112" spans="7:10" customFormat="1" x14ac:dyDescent="0.2">
      <c r="G1112" s="3"/>
      <c r="J1112" s="5"/>
    </row>
    <row r="1113" spans="7:10" customFormat="1" x14ac:dyDescent="0.2">
      <c r="G1113" s="3"/>
      <c r="J1113" s="5"/>
    </row>
    <row r="1114" spans="7:10" customFormat="1" x14ac:dyDescent="0.2">
      <c r="G1114" s="3"/>
      <c r="J1114" s="5"/>
    </row>
    <row r="1115" spans="7:10" customFormat="1" x14ac:dyDescent="0.2">
      <c r="G1115" s="3"/>
      <c r="J1115" s="5"/>
    </row>
    <row r="1116" spans="7:10" customFormat="1" x14ac:dyDescent="0.2">
      <c r="G1116" s="3"/>
      <c r="J1116" s="5"/>
    </row>
    <row r="1117" spans="7:10" customFormat="1" x14ac:dyDescent="0.2">
      <c r="G1117" s="3"/>
      <c r="J1117" s="5"/>
    </row>
    <row r="1118" spans="7:10" customFormat="1" x14ac:dyDescent="0.2">
      <c r="G1118" s="3"/>
      <c r="J1118" s="5"/>
    </row>
    <row r="1119" spans="7:10" customFormat="1" x14ac:dyDescent="0.2">
      <c r="G1119" s="3"/>
      <c r="J1119" s="5"/>
    </row>
    <row r="1120" spans="7:10" customFormat="1" x14ac:dyDescent="0.2">
      <c r="G1120" s="3"/>
      <c r="J1120" s="5"/>
    </row>
    <row r="1121" spans="7:10" customFormat="1" x14ac:dyDescent="0.2">
      <c r="G1121" s="3"/>
      <c r="J1121" s="5"/>
    </row>
    <row r="1122" spans="7:10" customFormat="1" x14ac:dyDescent="0.2">
      <c r="G1122" s="3"/>
      <c r="J1122" s="5"/>
    </row>
    <row r="1123" spans="7:10" customFormat="1" x14ac:dyDescent="0.2">
      <c r="G1123" s="3"/>
      <c r="J1123" s="5"/>
    </row>
    <row r="1124" spans="7:10" customFormat="1" x14ac:dyDescent="0.2">
      <c r="G1124" s="3"/>
      <c r="J1124" s="5"/>
    </row>
    <row r="1125" spans="7:10" customFormat="1" x14ac:dyDescent="0.2">
      <c r="G1125" s="3"/>
      <c r="J1125" s="5"/>
    </row>
    <row r="1126" spans="7:10" customFormat="1" x14ac:dyDescent="0.2">
      <c r="G1126" s="3"/>
      <c r="J1126" s="5"/>
    </row>
    <row r="1127" spans="7:10" customFormat="1" x14ac:dyDescent="0.2">
      <c r="G1127" s="3"/>
      <c r="J1127" s="5"/>
    </row>
    <row r="1128" spans="7:10" customFormat="1" x14ac:dyDescent="0.2">
      <c r="G1128" s="3"/>
      <c r="J1128" s="5"/>
    </row>
    <row r="1129" spans="7:10" customFormat="1" x14ac:dyDescent="0.2">
      <c r="G1129" s="3"/>
      <c r="J1129" s="5"/>
    </row>
    <row r="1130" spans="7:10" customFormat="1" x14ac:dyDescent="0.2">
      <c r="G1130" s="3"/>
      <c r="J1130" s="5"/>
    </row>
    <row r="1131" spans="7:10" customFormat="1" x14ac:dyDescent="0.2">
      <c r="G1131" s="3"/>
      <c r="J1131" s="5"/>
    </row>
    <row r="1132" spans="7:10" customFormat="1" x14ac:dyDescent="0.2">
      <c r="G1132" s="3"/>
      <c r="J1132" s="5"/>
    </row>
    <row r="1133" spans="7:10" customFormat="1" x14ac:dyDescent="0.2">
      <c r="G1133" s="3"/>
      <c r="J1133" s="5"/>
    </row>
    <row r="1134" spans="7:10" customFormat="1" x14ac:dyDescent="0.2">
      <c r="G1134" s="3"/>
      <c r="J1134" s="5"/>
    </row>
    <row r="1135" spans="7:10" customFormat="1" x14ac:dyDescent="0.2">
      <c r="G1135" s="3"/>
      <c r="J1135" s="5"/>
    </row>
    <row r="1136" spans="7:10" customFormat="1" x14ac:dyDescent="0.2">
      <c r="G1136" s="3"/>
      <c r="J1136" s="5"/>
    </row>
    <row r="1137" spans="7:10" customFormat="1" x14ac:dyDescent="0.2">
      <c r="G1137" s="3"/>
      <c r="J1137" s="5"/>
    </row>
    <row r="1138" spans="7:10" customFormat="1" x14ac:dyDescent="0.2">
      <c r="G1138" s="3"/>
      <c r="J1138" s="5"/>
    </row>
    <row r="1139" spans="7:10" customFormat="1" x14ac:dyDescent="0.2">
      <c r="G1139" s="3"/>
      <c r="J1139" s="5"/>
    </row>
    <row r="1140" spans="7:10" customFormat="1" x14ac:dyDescent="0.2">
      <c r="G1140" s="3"/>
      <c r="J1140" s="5"/>
    </row>
    <row r="1141" spans="7:10" customFormat="1" x14ac:dyDescent="0.2">
      <c r="G1141" s="3"/>
      <c r="J1141" s="5"/>
    </row>
    <row r="1142" spans="7:10" customFormat="1" x14ac:dyDescent="0.2">
      <c r="G1142" s="3"/>
      <c r="J1142" s="5"/>
    </row>
    <row r="1143" spans="7:10" customFormat="1" x14ac:dyDescent="0.2">
      <c r="G1143" s="3"/>
      <c r="J1143" s="5"/>
    </row>
    <row r="1144" spans="7:10" customFormat="1" x14ac:dyDescent="0.2">
      <c r="G1144" s="3"/>
      <c r="J1144" s="5"/>
    </row>
    <row r="1145" spans="7:10" customFormat="1" x14ac:dyDescent="0.2">
      <c r="G1145" s="3"/>
      <c r="J1145" s="5"/>
    </row>
    <row r="1146" spans="7:10" customFormat="1" x14ac:dyDescent="0.2">
      <c r="G1146" s="3"/>
      <c r="J1146" s="5"/>
    </row>
    <row r="1147" spans="7:10" customFormat="1" x14ac:dyDescent="0.2">
      <c r="G1147" s="3"/>
      <c r="J1147" s="5"/>
    </row>
    <row r="1148" spans="7:10" customFormat="1" x14ac:dyDescent="0.2">
      <c r="G1148" s="3"/>
      <c r="J1148" s="5"/>
    </row>
    <row r="1149" spans="7:10" customFormat="1" x14ac:dyDescent="0.2">
      <c r="G1149" s="3"/>
      <c r="J1149" s="5"/>
    </row>
    <row r="1150" spans="7:10" customFormat="1" x14ac:dyDescent="0.2">
      <c r="G1150" s="3"/>
      <c r="J1150" s="5"/>
    </row>
    <row r="1151" spans="7:10" customFormat="1" x14ac:dyDescent="0.2">
      <c r="G1151" s="3"/>
      <c r="J1151" s="5"/>
    </row>
    <row r="1152" spans="7:10" customFormat="1" x14ac:dyDescent="0.2">
      <c r="G1152" s="3"/>
      <c r="J1152" s="5"/>
    </row>
    <row r="1153" spans="7:10" customFormat="1" x14ac:dyDescent="0.2">
      <c r="G1153" s="3"/>
      <c r="J1153" s="5"/>
    </row>
    <row r="1154" spans="7:10" customFormat="1" x14ac:dyDescent="0.2">
      <c r="G1154" s="3"/>
      <c r="J1154" s="5"/>
    </row>
    <row r="1155" spans="7:10" customFormat="1" x14ac:dyDescent="0.2">
      <c r="G1155" s="3"/>
      <c r="J1155" s="5"/>
    </row>
    <row r="1156" spans="7:10" customFormat="1" x14ac:dyDescent="0.2">
      <c r="G1156" s="3"/>
      <c r="J1156" s="5"/>
    </row>
    <row r="1157" spans="7:10" customFormat="1" x14ac:dyDescent="0.2">
      <c r="G1157" s="3"/>
      <c r="J1157" s="5"/>
    </row>
    <row r="1158" spans="7:10" customFormat="1" x14ac:dyDescent="0.2">
      <c r="G1158" s="3"/>
      <c r="J1158" s="5"/>
    </row>
    <row r="1159" spans="7:10" customFormat="1" x14ac:dyDescent="0.2">
      <c r="G1159" s="3"/>
      <c r="J1159" s="5"/>
    </row>
    <row r="1160" spans="7:10" customFormat="1" x14ac:dyDescent="0.2">
      <c r="G1160" s="3"/>
      <c r="J1160" s="5"/>
    </row>
    <row r="1161" spans="7:10" customFormat="1" x14ac:dyDescent="0.2">
      <c r="G1161" s="3"/>
      <c r="J1161" s="5"/>
    </row>
    <row r="1162" spans="7:10" customFormat="1" x14ac:dyDescent="0.2">
      <c r="G1162" s="3"/>
      <c r="J1162" s="5"/>
    </row>
    <row r="1163" spans="7:10" customFormat="1" x14ac:dyDescent="0.2">
      <c r="G1163" s="3"/>
      <c r="J1163" s="5"/>
    </row>
    <row r="1164" spans="7:10" customFormat="1" x14ac:dyDescent="0.2">
      <c r="G1164" s="3"/>
      <c r="J1164" s="5"/>
    </row>
    <row r="1165" spans="7:10" customFormat="1" x14ac:dyDescent="0.2">
      <c r="G1165" s="3"/>
      <c r="J1165" s="5"/>
    </row>
    <row r="1166" spans="7:10" customFormat="1" x14ac:dyDescent="0.2">
      <c r="G1166" s="3"/>
      <c r="J1166" s="5"/>
    </row>
    <row r="1167" spans="7:10" customFormat="1" x14ac:dyDescent="0.2">
      <c r="G1167" s="3"/>
      <c r="J1167" s="5"/>
    </row>
    <row r="1168" spans="7:10" customFormat="1" x14ac:dyDescent="0.2">
      <c r="G1168" s="3"/>
      <c r="J1168" s="5"/>
    </row>
    <row r="1169" spans="7:10" customFormat="1" x14ac:dyDescent="0.2">
      <c r="G1169" s="3"/>
      <c r="J1169" s="5"/>
    </row>
    <row r="1170" spans="7:10" customFormat="1" x14ac:dyDescent="0.2">
      <c r="G1170" s="3"/>
      <c r="J1170" s="5"/>
    </row>
    <row r="1171" spans="7:10" customFormat="1" x14ac:dyDescent="0.2">
      <c r="G1171" s="3"/>
      <c r="J1171" s="5"/>
    </row>
    <row r="1172" spans="7:10" customFormat="1" x14ac:dyDescent="0.2">
      <c r="G1172" s="3"/>
      <c r="J1172" s="5"/>
    </row>
    <row r="1173" spans="7:10" customFormat="1" x14ac:dyDescent="0.2">
      <c r="G1173" s="3"/>
      <c r="J1173" s="5"/>
    </row>
    <row r="1174" spans="7:10" customFormat="1" x14ac:dyDescent="0.2">
      <c r="G1174" s="3"/>
      <c r="J1174" s="5"/>
    </row>
    <row r="1175" spans="7:10" customFormat="1" x14ac:dyDescent="0.2">
      <c r="G1175" s="3"/>
      <c r="J1175" s="5"/>
    </row>
    <row r="1176" spans="7:10" customFormat="1" x14ac:dyDescent="0.2">
      <c r="G1176" s="3"/>
      <c r="J1176" s="5"/>
    </row>
    <row r="1177" spans="7:10" customFormat="1" x14ac:dyDescent="0.2">
      <c r="G1177" s="3"/>
      <c r="J1177" s="5"/>
    </row>
    <row r="1178" spans="7:10" customFormat="1" x14ac:dyDescent="0.2">
      <c r="G1178" s="3"/>
      <c r="J1178" s="5"/>
    </row>
    <row r="1179" spans="7:10" customFormat="1" x14ac:dyDescent="0.2">
      <c r="G1179" s="3"/>
      <c r="J1179" s="5"/>
    </row>
    <row r="1180" spans="7:10" customFormat="1" x14ac:dyDescent="0.2">
      <c r="G1180" s="3"/>
      <c r="J1180" s="5"/>
    </row>
    <row r="1181" spans="7:10" customFormat="1" x14ac:dyDescent="0.2">
      <c r="G1181" s="3"/>
      <c r="J1181" s="5"/>
    </row>
    <row r="1182" spans="7:10" customFormat="1" x14ac:dyDescent="0.2">
      <c r="G1182" s="3"/>
      <c r="J1182" s="5"/>
    </row>
    <row r="1183" spans="7:10" customFormat="1" x14ac:dyDescent="0.2">
      <c r="G1183" s="3"/>
      <c r="J1183" s="5"/>
    </row>
    <row r="1184" spans="7:10" customFormat="1" x14ac:dyDescent="0.2">
      <c r="G1184" s="3"/>
      <c r="J1184" s="5"/>
    </row>
    <row r="1185" spans="7:10" customFormat="1" x14ac:dyDescent="0.2">
      <c r="G1185" s="3"/>
      <c r="J1185" s="5"/>
    </row>
    <row r="1186" spans="7:10" customFormat="1" x14ac:dyDescent="0.2">
      <c r="G1186" s="3"/>
      <c r="J1186" s="5"/>
    </row>
    <row r="1187" spans="7:10" customFormat="1" x14ac:dyDescent="0.2">
      <c r="G1187" s="3"/>
      <c r="J1187" s="5"/>
    </row>
    <row r="1188" spans="7:10" customFormat="1" x14ac:dyDescent="0.2">
      <c r="G1188" s="3"/>
      <c r="J1188" s="5"/>
    </row>
    <row r="1189" spans="7:10" customFormat="1" x14ac:dyDescent="0.2">
      <c r="G1189" s="3"/>
      <c r="J1189" s="5"/>
    </row>
    <row r="1190" spans="7:10" customFormat="1" x14ac:dyDescent="0.2">
      <c r="G1190" s="3"/>
      <c r="J1190" s="5"/>
    </row>
    <row r="1191" spans="7:10" customFormat="1" x14ac:dyDescent="0.2">
      <c r="G1191" s="3"/>
      <c r="J1191" s="5"/>
    </row>
    <row r="1192" spans="7:10" customFormat="1" x14ac:dyDescent="0.2">
      <c r="G1192" s="3"/>
      <c r="J1192" s="5"/>
    </row>
    <row r="1193" spans="7:10" customFormat="1" x14ac:dyDescent="0.2">
      <c r="G1193" s="3"/>
      <c r="J1193" s="5"/>
    </row>
    <row r="1194" spans="7:10" customFormat="1" x14ac:dyDescent="0.2">
      <c r="G1194" s="3"/>
      <c r="J1194" s="5"/>
    </row>
    <row r="1195" spans="7:10" customFormat="1" x14ac:dyDescent="0.2">
      <c r="G1195" s="3"/>
      <c r="J1195" s="5"/>
    </row>
    <row r="1196" spans="7:10" customFormat="1" x14ac:dyDescent="0.2">
      <c r="G1196" s="3"/>
      <c r="J1196" s="5"/>
    </row>
    <row r="1197" spans="7:10" customFormat="1" x14ac:dyDescent="0.2">
      <c r="G1197" s="3"/>
      <c r="J1197" s="5"/>
    </row>
    <row r="1198" spans="7:10" customFormat="1" x14ac:dyDescent="0.2">
      <c r="G1198" s="3"/>
      <c r="J1198" s="5"/>
    </row>
    <row r="1199" spans="7:10" customFormat="1" x14ac:dyDescent="0.2">
      <c r="G1199" s="3"/>
      <c r="J1199" s="5"/>
    </row>
    <row r="1200" spans="7:10" customFormat="1" x14ac:dyDescent="0.2">
      <c r="G1200" s="3"/>
      <c r="J1200" s="5"/>
    </row>
    <row r="1201" spans="7:10" customFormat="1" x14ac:dyDescent="0.2">
      <c r="G1201" s="3"/>
      <c r="J1201" s="5"/>
    </row>
    <row r="1202" spans="7:10" customFormat="1" x14ac:dyDescent="0.2">
      <c r="G1202" s="3"/>
      <c r="J1202" s="5"/>
    </row>
    <row r="1203" spans="7:10" customFormat="1" x14ac:dyDescent="0.2">
      <c r="G1203" s="3"/>
      <c r="J1203" s="5"/>
    </row>
    <row r="1204" spans="7:10" customFormat="1" x14ac:dyDescent="0.2">
      <c r="G1204" s="3"/>
      <c r="J1204" s="5"/>
    </row>
    <row r="1205" spans="7:10" customFormat="1" x14ac:dyDescent="0.2">
      <c r="G1205" s="3"/>
      <c r="J1205" s="5"/>
    </row>
    <row r="1206" spans="7:10" customFormat="1" x14ac:dyDescent="0.2">
      <c r="G1206" s="3"/>
      <c r="J1206" s="5"/>
    </row>
    <row r="1207" spans="7:10" customFormat="1" x14ac:dyDescent="0.2">
      <c r="G1207" s="3"/>
      <c r="J1207" s="5"/>
    </row>
    <row r="1208" spans="7:10" customFormat="1" x14ac:dyDescent="0.2">
      <c r="G1208" s="3"/>
      <c r="J1208" s="5"/>
    </row>
    <row r="1209" spans="7:10" customFormat="1" x14ac:dyDescent="0.2">
      <c r="G1209" s="3"/>
      <c r="J1209" s="5"/>
    </row>
    <row r="1210" spans="7:10" customFormat="1" x14ac:dyDescent="0.2">
      <c r="G1210" s="3"/>
      <c r="J1210" s="5"/>
    </row>
    <row r="1211" spans="7:10" customFormat="1" x14ac:dyDescent="0.2">
      <c r="G1211" s="3"/>
      <c r="J1211" s="5"/>
    </row>
    <row r="1212" spans="7:10" customFormat="1" x14ac:dyDescent="0.2">
      <c r="G1212" s="3"/>
      <c r="J1212" s="5"/>
    </row>
    <row r="1213" spans="7:10" customFormat="1" x14ac:dyDescent="0.2">
      <c r="G1213" s="3"/>
      <c r="J1213" s="5"/>
    </row>
    <row r="1214" spans="7:10" customFormat="1" x14ac:dyDescent="0.2">
      <c r="G1214" s="3"/>
      <c r="J1214" s="5"/>
    </row>
    <row r="1215" spans="7:10" customFormat="1" x14ac:dyDescent="0.2">
      <c r="G1215" s="3"/>
      <c r="J1215" s="5"/>
    </row>
    <row r="1216" spans="7:10" customFormat="1" x14ac:dyDescent="0.2">
      <c r="G1216" s="3"/>
      <c r="J1216" s="5"/>
    </row>
    <row r="1217" spans="7:10" customFormat="1" x14ac:dyDescent="0.2">
      <c r="G1217" s="3"/>
      <c r="J1217" s="5"/>
    </row>
    <row r="1218" spans="7:10" customFormat="1" x14ac:dyDescent="0.2">
      <c r="G1218" s="3"/>
      <c r="J1218" s="5"/>
    </row>
    <row r="1219" spans="7:10" customFormat="1" x14ac:dyDescent="0.2">
      <c r="G1219" s="3"/>
      <c r="J1219" s="5"/>
    </row>
    <row r="1220" spans="7:10" customFormat="1" x14ac:dyDescent="0.2">
      <c r="G1220" s="3"/>
      <c r="J1220" s="5"/>
    </row>
    <row r="1221" spans="7:10" customFormat="1" x14ac:dyDescent="0.2">
      <c r="G1221" s="3"/>
      <c r="J1221" s="5"/>
    </row>
    <row r="1222" spans="7:10" customFormat="1" x14ac:dyDescent="0.2">
      <c r="G1222" s="3"/>
      <c r="J1222" s="5"/>
    </row>
    <row r="1223" spans="7:10" customFormat="1" x14ac:dyDescent="0.2">
      <c r="G1223" s="3"/>
      <c r="J1223" s="5"/>
    </row>
    <row r="1224" spans="7:10" customFormat="1" x14ac:dyDescent="0.2">
      <c r="G1224" s="3"/>
      <c r="J1224" s="5"/>
    </row>
    <row r="1225" spans="7:10" customFormat="1" x14ac:dyDescent="0.2">
      <c r="G1225" s="3"/>
      <c r="J1225" s="5"/>
    </row>
    <row r="1226" spans="7:10" customFormat="1" x14ac:dyDescent="0.2">
      <c r="G1226" s="3"/>
      <c r="J1226" s="5"/>
    </row>
    <row r="1227" spans="7:10" customFormat="1" x14ac:dyDescent="0.2">
      <c r="G1227" s="3"/>
      <c r="J1227" s="5"/>
    </row>
    <row r="1228" spans="7:10" customFormat="1" x14ac:dyDescent="0.2">
      <c r="G1228" s="3"/>
      <c r="J1228" s="5"/>
    </row>
    <row r="1229" spans="7:10" customFormat="1" x14ac:dyDescent="0.2">
      <c r="G1229" s="3"/>
      <c r="J1229" s="5"/>
    </row>
    <row r="1230" spans="7:10" customFormat="1" x14ac:dyDescent="0.2">
      <c r="G1230" s="3"/>
      <c r="J1230" s="5"/>
    </row>
    <row r="1231" spans="7:10" customFormat="1" x14ac:dyDescent="0.2">
      <c r="G1231" s="3"/>
      <c r="J1231" s="5"/>
    </row>
    <row r="1232" spans="7:10" customFormat="1" x14ac:dyDescent="0.2">
      <c r="G1232" s="3"/>
      <c r="J1232" s="5"/>
    </row>
    <row r="1233" spans="7:10" customFormat="1" x14ac:dyDescent="0.2">
      <c r="G1233" s="3"/>
      <c r="J1233" s="5"/>
    </row>
    <row r="1234" spans="7:10" customFormat="1" x14ac:dyDescent="0.2">
      <c r="G1234" s="3"/>
      <c r="J1234" s="5"/>
    </row>
    <row r="1235" spans="7:10" customFormat="1" x14ac:dyDescent="0.2">
      <c r="G1235" s="3"/>
      <c r="J1235" s="5"/>
    </row>
    <row r="1236" spans="7:10" customFormat="1" x14ac:dyDescent="0.2">
      <c r="G1236" s="3"/>
      <c r="J1236" s="5"/>
    </row>
    <row r="1237" spans="7:10" customFormat="1" x14ac:dyDescent="0.2">
      <c r="G1237" s="3"/>
      <c r="J1237" s="5"/>
    </row>
    <row r="1238" spans="7:10" customFormat="1" x14ac:dyDescent="0.2">
      <c r="G1238" s="3"/>
      <c r="J1238" s="5"/>
    </row>
    <row r="1239" spans="7:10" customFormat="1" x14ac:dyDescent="0.2">
      <c r="G1239" s="3"/>
      <c r="J1239" s="5"/>
    </row>
    <row r="1240" spans="7:10" customFormat="1" x14ac:dyDescent="0.2">
      <c r="G1240" s="3"/>
      <c r="J1240" s="5"/>
    </row>
    <row r="1241" spans="7:10" customFormat="1" x14ac:dyDescent="0.2">
      <c r="G1241" s="3"/>
      <c r="J1241" s="5"/>
    </row>
    <row r="1242" spans="7:10" customFormat="1" x14ac:dyDescent="0.2">
      <c r="G1242" s="3"/>
      <c r="J1242" s="5"/>
    </row>
    <row r="1243" spans="7:10" customFormat="1" x14ac:dyDescent="0.2">
      <c r="G1243" s="3"/>
      <c r="J1243" s="5"/>
    </row>
    <row r="1244" spans="7:10" customFormat="1" x14ac:dyDescent="0.2">
      <c r="G1244" s="3"/>
      <c r="J1244" s="5"/>
    </row>
    <row r="1245" spans="7:10" customFormat="1" x14ac:dyDescent="0.2">
      <c r="G1245" s="3"/>
      <c r="J1245" s="5"/>
    </row>
    <row r="1246" spans="7:10" customFormat="1" x14ac:dyDescent="0.2">
      <c r="G1246" s="3"/>
      <c r="J1246" s="5"/>
    </row>
    <row r="1247" spans="7:10" customFormat="1" x14ac:dyDescent="0.2">
      <c r="G1247" s="3"/>
      <c r="J1247" s="5"/>
    </row>
    <row r="1248" spans="7:10" customFormat="1" x14ac:dyDescent="0.2">
      <c r="G1248" s="3"/>
      <c r="J1248" s="5"/>
    </row>
    <row r="1249" spans="7:10" customFormat="1" x14ac:dyDescent="0.2">
      <c r="G1249" s="3"/>
      <c r="J1249" s="5"/>
    </row>
    <row r="1250" spans="7:10" customFormat="1" x14ac:dyDescent="0.2">
      <c r="G1250" s="3"/>
      <c r="J1250" s="5"/>
    </row>
    <row r="1251" spans="7:10" customFormat="1" x14ac:dyDescent="0.2">
      <c r="G1251" s="3"/>
      <c r="J1251" s="5"/>
    </row>
    <row r="1252" spans="7:10" customFormat="1" x14ac:dyDescent="0.2">
      <c r="G1252" s="3"/>
      <c r="J1252" s="5"/>
    </row>
    <row r="1253" spans="7:10" customFormat="1" x14ac:dyDescent="0.2">
      <c r="G1253" s="3"/>
      <c r="J1253" s="5"/>
    </row>
    <row r="1254" spans="7:10" customFormat="1" x14ac:dyDescent="0.2">
      <c r="G1254" s="3"/>
      <c r="J1254" s="5"/>
    </row>
    <row r="1255" spans="7:10" customFormat="1" x14ac:dyDescent="0.2">
      <c r="G1255" s="3"/>
      <c r="J1255" s="5"/>
    </row>
    <row r="1256" spans="7:10" customFormat="1" x14ac:dyDescent="0.2">
      <c r="G1256" s="3"/>
      <c r="J1256" s="5"/>
    </row>
    <row r="1257" spans="7:10" customFormat="1" x14ac:dyDescent="0.2">
      <c r="G1257" s="3"/>
      <c r="J1257" s="5"/>
    </row>
    <row r="1258" spans="7:10" customFormat="1" x14ac:dyDescent="0.2">
      <c r="G1258" s="3"/>
      <c r="J1258" s="5"/>
    </row>
    <row r="1259" spans="7:10" customFormat="1" x14ac:dyDescent="0.2">
      <c r="G1259" s="3"/>
      <c r="J1259" s="5"/>
    </row>
    <row r="1260" spans="7:10" customFormat="1" x14ac:dyDescent="0.2">
      <c r="G1260" s="3"/>
      <c r="J1260" s="5"/>
    </row>
    <row r="1261" spans="7:10" customFormat="1" x14ac:dyDescent="0.2">
      <c r="G1261" s="3"/>
      <c r="J1261" s="5"/>
    </row>
    <row r="1262" spans="7:10" customFormat="1" x14ac:dyDescent="0.2">
      <c r="G1262" s="3"/>
      <c r="J1262" s="5"/>
    </row>
    <row r="1263" spans="7:10" customFormat="1" x14ac:dyDescent="0.2">
      <c r="G1263" s="3"/>
      <c r="J1263" s="5"/>
    </row>
    <row r="1264" spans="7:10" customFormat="1" x14ac:dyDescent="0.2">
      <c r="G1264" s="3"/>
      <c r="J1264" s="5"/>
    </row>
    <row r="1265" spans="7:10" customFormat="1" x14ac:dyDescent="0.2">
      <c r="G1265" s="3"/>
      <c r="J1265" s="5"/>
    </row>
    <row r="1266" spans="7:10" customFormat="1" x14ac:dyDescent="0.2">
      <c r="G1266" s="3"/>
      <c r="J1266" s="5"/>
    </row>
    <row r="1267" spans="7:10" customFormat="1" x14ac:dyDescent="0.2">
      <c r="G1267" s="3"/>
      <c r="J1267" s="5"/>
    </row>
    <row r="1268" spans="7:10" customFormat="1" x14ac:dyDescent="0.2">
      <c r="G1268" s="3"/>
      <c r="J1268" s="5"/>
    </row>
    <row r="1269" spans="7:10" customFormat="1" x14ac:dyDescent="0.2">
      <c r="G1269" s="3"/>
      <c r="J1269" s="5"/>
    </row>
    <row r="1270" spans="7:10" customFormat="1" x14ac:dyDescent="0.2">
      <c r="G1270" s="3"/>
      <c r="J1270" s="5"/>
    </row>
    <row r="1271" spans="7:10" customFormat="1" x14ac:dyDescent="0.2">
      <c r="G1271" s="3"/>
      <c r="J1271" s="5"/>
    </row>
    <row r="1272" spans="7:10" customFormat="1" x14ac:dyDescent="0.2">
      <c r="G1272" s="3"/>
      <c r="J1272" s="5"/>
    </row>
    <row r="1273" spans="7:10" customFormat="1" x14ac:dyDescent="0.2">
      <c r="G1273" s="3"/>
      <c r="J1273" s="5"/>
    </row>
    <row r="1274" spans="7:10" customFormat="1" x14ac:dyDescent="0.2">
      <c r="G1274" s="3"/>
      <c r="J1274" s="5"/>
    </row>
    <row r="1275" spans="7:10" customFormat="1" x14ac:dyDescent="0.2">
      <c r="G1275" s="3"/>
      <c r="J1275" s="5"/>
    </row>
    <row r="1276" spans="7:10" customFormat="1" x14ac:dyDescent="0.2">
      <c r="G1276" s="3"/>
      <c r="J1276" s="5"/>
    </row>
    <row r="1277" spans="7:10" customFormat="1" x14ac:dyDescent="0.2">
      <c r="G1277" s="3"/>
      <c r="J1277" s="5"/>
    </row>
    <row r="1278" spans="7:10" customFormat="1" x14ac:dyDescent="0.2">
      <c r="G1278" s="3"/>
      <c r="J1278" s="5"/>
    </row>
    <row r="1279" spans="7:10" customFormat="1" x14ac:dyDescent="0.2">
      <c r="G1279" s="3"/>
      <c r="J1279" s="5"/>
    </row>
    <row r="1280" spans="7:10" customFormat="1" x14ac:dyDescent="0.2">
      <c r="G1280" s="3"/>
      <c r="J1280" s="5"/>
    </row>
    <row r="1281" spans="7:10" customFormat="1" x14ac:dyDescent="0.2">
      <c r="G1281" s="3"/>
      <c r="J1281" s="5"/>
    </row>
    <row r="1282" spans="7:10" customFormat="1" x14ac:dyDescent="0.2">
      <c r="G1282" s="3"/>
      <c r="J1282" s="5"/>
    </row>
    <row r="1283" spans="7:10" customFormat="1" x14ac:dyDescent="0.2">
      <c r="G1283" s="3"/>
      <c r="J1283" s="5"/>
    </row>
    <row r="1284" spans="7:10" customFormat="1" x14ac:dyDescent="0.2">
      <c r="G1284" s="3"/>
      <c r="J1284" s="5"/>
    </row>
    <row r="1285" spans="7:10" customFormat="1" x14ac:dyDescent="0.2">
      <c r="G1285" s="3"/>
      <c r="J1285" s="5"/>
    </row>
    <row r="1286" spans="7:10" customFormat="1" x14ac:dyDescent="0.2">
      <c r="G1286" s="3"/>
      <c r="J1286" s="5"/>
    </row>
    <row r="1287" spans="7:10" customFormat="1" x14ac:dyDescent="0.2">
      <c r="G1287" s="3"/>
      <c r="J1287" s="5"/>
    </row>
    <row r="1288" spans="7:10" customFormat="1" x14ac:dyDescent="0.2">
      <c r="G1288" s="3"/>
      <c r="J1288" s="5"/>
    </row>
    <row r="1289" spans="7:10" customFormat="1" x14ac:dyDescent="0.2">
      <c r="G1289" s="3"/>
      <c r="J1289" s="5"/>
    </row>
    <row r="1290" spans="7:10" customFormat="1" x14ac:dyDescent="0.2">
      <c r="G1290" s="3"/>
      <c r="J1290" s="5"/>
    </row>
    <row r="1291" spans="7:10" customFormat="1" x14ac:dyDescent="0.2">
      <c r="G1291" s="3"/>
      <c r="J1291" s="5"/>
    </row>
    <row r="1292" spans="7:10" customFormat="1" x14ac:dyDescent="0.2">
      <c r="G1292" s="3"/>
      <c r="J1292" s="5"/>
    </row>
    <row r="1293" spans="7:10" customFormat="1" x14ac:dyDescent="0.2">
      <c r="G1293" s="3"/>
      <c r="J1293" s="5"/>
    </row>
    <row r="1294" spans="7:10" customFormat="1" x14ac:dyDescent="0.2">
      <c r="G1294" s="3"/>
      <c r="J1294" s="5"/>
    </row>
    <row r="1295" spans="7:10" customFormat="1" x14ac:dyDescent="0.2">
      <c r="G1295" s="3"/>
      <c r="J1295" s="5"/>
    </row>
    <row r="1296" spans="7:10" customFormat="1" x14ac:dyDescent="0.2">
      <c r="G1296" s="3"/>
      <c r="J1296" s="5"/>
    </row>
    <row r="1297" spans="7:10" customFormat="1" x14ac:dyDescent="0.2">
      <c r="G1297" s="3"/>
      <c r="J1297" s="5"/>
    </row>
    <row r="1298" spans="7:10" customFormat="1" x14ac:dyDescent="0.2">
      <c r="G1298" s="3"/>
      <c r="J1298" s="5"/>
    </row>
    <row r="1299" spans="7:10" customFormat="1" x14ac:dyDescent="0.2">
      <c r="G1299" s="3"/>
      <c r="J1299" s="5"/>
    </row>
    <row r="1300" spans="7:10" customFormat="1" x14ac:dyDescent="0.2">
      <c r="G1300" s="3"/>
      <c r="J1300" s="5"/>
    </row>
    <row r="1301" spans="7:10" customFormat="1" x14ac:dyDescent="0.2">
      <c r="G1301" s="3"/>
      <c r="J1301" s="5"/>
    </row>
    <row r="1302" spans="7:10" customFormat="1" x14ac:dyDescent="0.2">
      <c r="G1302" s="3"/>
      <c r="J1302" s="5"/>
    </row>
    <row r="1303" spans="7:10" customFormat="1" x14ac:dyDescent="0.2">
      <c r="G1303" s="3"/>
      <c r="J1303" s="5"/>
    </row>
    <row r="1304" spans="7:10" customFormat="1" x14ac:dyDescent="0.2">
      <c r="G1304" s="3"/>
      <c r="J1304" s="5"/>
    </row>
    <row r="1305" spans="7:10" customFormat="1" x14ac:dyDescent="0.2">
      <c r="G1305" s="3"/>
      <c r="J1305" s="5"/>
    </row>
    <row r="1306" spans="7:10" customFormat="1" x14ac:dyDescent="0.2">
      <c r="G1306" s="3"/>
      <c r="J1306" s="5"/>
    </row>
    <row r="1307" spans="7:10" customFormat="1" x14ac:dyDescent="0.2">
      <c r="G1307" s="3"/>
      <c r="J1307" s="5"/>
    </row>
    <row r="1308" spans="7:10" customFormat="1" x14ac:dyDescent="0.2">
      <c r="G1308" s="3"/>
      <c r="J1308" s="5"/>
    </row>
    <row r="1309" spans="7:10" customFormat="1" x14ac:dyDescent="0.2">
      <c r="G1309" s="3"/>
      <c r="J1309" s="5"/>
    </row>
    <row r="1310" spans="7:10" customFormat="1" x14ac:dyDescent="0.2">
      <c r="G1310" s="3"/>
      <c r="J1310" s="5"/>
    </row>
    <row r="1311" spans="7:10" customFormat="1" x14ac:dyDescent="0.2">
      <c r="G1311" s="3"/>
      <c r="J1311" s="5"/>
    </row>
    <row r="1312" spans="7:10" customFormat="1" x14ac:dyDescent="0.2">
      <c r="G1312" s="3"/>
      <c r="J1312" s="5"/>
    </row>
    <row r="1313" spans="7:10" customFormat="1" x14ac:dyDescent="0.2">
      <c r="G1313" s="3"/>
      <c r="J1313" s="5"/>
    </row>
    <row r="1314" spans="7:10" customFormat="1" x14ac:dyDescent="0.2">
      <c r="G1314" s="3"/>
      <c r="J1314" s="5"/>
    </row>
    <row r="1315" spans="7:10" customFormat="1" x14ac:dyDescent="0.2">
      <c r="G1315" s="3"/>
      <c r="J1315" s="5"/>
    </row>
    <row r="1316" spans="7:10" customFormat="1" x14ac:dyDescent="0.2">
      <c r="G1316" s="3"/>
      <c r="J1316" s="5"/>
    </row>
    <row r="1317" spans="7:10" customFormat="1" x14ac:dyDescent="0.2">
      <c r="G1317" s="3"/>
      <c r="J1317" s="5"/>
    </row>
    <row r="1318" spans="7:10" customFormat="1" x14ac:dyDescent="0.2">
      <c r="G1318" s="3"/>
      <c r="J1318" s="5"/>
    </row>
    <row r="1319" spans="7:10" customFormat="1" x14ac:dyDescent="0.2">
      <c r="G1319" s="3"/>
      <c r="J1319" s="5"/>
    </row>
    <row r="1320" spans="7:10" customFormat="1" x14ac:dyDescent="0.2">
      <c r="G1320" s="3"/>
      <c r="J1320" s="5"/>
    </row>
    <row r="1321" spans="7:10" customFormat="1" x14ac:dyDescent="0.2">
      <c r="G1321" s="3"/>
      <c r="J1321" s="5"/>
    </row>
    <row r="1322" spans="7:10" customFormat="1" x14ac:dyDescent="0.2">
      <c r="G1322" s="3"/>
      <c r="J1322" s="5"/>
    </row>
    <row r="1323" spans="7:10" customFormat="1" x14ac:dyDescent="0.2">
      <c r="G1323" s="3"/>
      <c r="J1323" s="5"/>
    </row>
    <row r="1324" spans="7:10" customFormat="1" x14ac:dyDescent="0.2">
      <c r="G1324" s="3"/>
      <c r="J1324" s="5"/>
    </row>
    <row r="1325" spans="7:10" customFormat="1" x14ac:dyDescent="0.2">
      <c r="G1325" s="3"/>
      <c r="J1325" s="5"/>
    </row>
    <row r="1326" spans="7:10" customFormat="1" x14ac:dyDescent="0.2">
      <c r="G1326" s="3"/>
      <c r="J1326" s="5"/>
    </row>
    <row r="1327" spans="7:10" customFormat="1" x14ac:dyDescent="0.2">
      <c r="G1327" s="3"/>
      <c r="J1327" s="5"/>
    </row>
    <row r="1328" spans="7:10" customFormat="1" x14ac:dyDescent="0.2">
      <c r="G1328" s="3"/>
      <c r="J1328" s="5"/>
    </row>
    <row r="1329" spans="7:10" customFormat="1" x14ac:dyDescent="0.2">
      <c r="G1329" s="3"/>
      <c r="J1329" s="5"/>
    </row>
    <row r="1330" spans="7:10" customFormat="1" x14ac:dyDescent="0.2">
      <c r="G1330" s="3"/>
      <c r="J1330" s="5"/>
    </row>
    <row r="1331" spans="7:10" customFormat="1" x14ac:dyDescent="0.2">
      <c r="G1331" s="3"/>
      <c r="J1331" s="5"/>
    </row>
    <row r="1332" spans="7:10" customFormat="1" x14ac:dyDescent="0.2">
      <c r="G1332" s="3"/>
      <c r="J1332" s="5"/>
    </row>
    <row r="1333" spans="7:10" customFormat="1" x14ac:dyDescent="0.2">
      <c r="G1333" s="3"/>
      <c r="J1333" s="5"/>
    </row>
    <row r="1334" spans="7:10" customFormat="1" x14ac:dyDescent="0.2">
      <c r="G1334" s="3"/>
      <c r="J1334" s="5"/>
    </row>
    <row r="1335" spans="7:10" customFormat="1" x14ac:dyDescent="0.2">
      <c r="G1335" s="3"/>
      <c r="J1335" s="5"/>
    </row>
    <row r="1336" spans="7:10" customFormat="1" x14ac:dyDescent="0.2">
      <c r="G1336" s="3"/>
      <c r="J1336" s="5"/>
    </row>
    <row r="1337" spans="7:10" customFormat="1" x14ac:dyDescent="0.2">
      <c r="G1337" s="3"/>
      <c r="J1337" s="5"/>
    </row>
    <row r="1338" spans="7:10" customFormat="1" x14ac:dyDescent="0.2">
      <c r="G1338" s="3"/>
      <c r="J1338" s="5"/>
    </row>
    <row r="1339" spans="7:10" customFormat="1" x14ac:dyDescent="0.2">
      <c r="G1339" s="3"/>
      <c r="J1339" s="5"/>
    </row>
    <row r="1340" spans="7:10" customFormat="1" x14ac:dyDescent="0.2">
      <c r="G1340" s="3"/>
      <c r="J1340" s="5"/>
    </row>
    <row r="1341" spans="7:10" customFormat="1" x14ac:dyDescent="0.2">
      <c r="G1341" s="3"/>
      <c r="J1341" s="5"/>
    </row>
    <row r="1342" spans="7:10" customFormat="1" x14ac:dyDescent="0.2">
      <c r="G1342" s="3"/>
      <c r="J1342" s="5"/>
    </row>
    <row r="1343" spans="7:10" customFormat="1" x14ac:dyDescent="0.2">
      <c r="G1343" s="3"/>
      <c r="J1343" s="5"/>
    </row>
    <row r="1344" spans="7:10" customFormat="1" x14ac:dyDescent="0.2">
      <c r="G1344" s="3"/>
      <c r="J1344" s="5"/>
    </row>
    <row r="1345" spans="7:10" customFormat="1" x14ac:dyDescent="0.2">
      <c r="G1345" s="3"/>
      <c r="J1345" s="5"/>
    </row>
    <row r="1346" spans="7:10" customFormat="1" x14ac:dyDescent="0.2">
      <c r="G1346" s="3"/>
      <c r="J1346" s="5"/>
    </row>
    <row r="1347" spans="7:10" customFormat="1" x14ac:dyDescent="0.2">
      <c r="G1347" s="3"/>
      <c r="J1347" s="5"/>
    </row>
    <row r="1348" spans="7:10" customFormat="1" x14ac:dyDescent="0.2">
      <c r="G1348" s="3"/>
      <c r="J1348" s="5"/>
    </row>
    <row r="1349" spans="7:10" customFormat="1" x14ac:dyDescent="0.2">
      <c r="G1349" s="3"/>
      <c r="J1349" s="5"/>
    </row>
    <row r="1350" spans="7:10" customFormat="1" x14ac:dyDescent="0.2">
      <c r="G1350" s="3"/>
      <c r="J1350" s="5"/>
    </row>
    <row r="1351" spans="7:10" customFormat="1" x14ac:dyDescent="0.2">
      <c r="G1351" s="3"/>
      <c r="J1351" s="5"/>
    </row>
    <row r="1352" spans="7:10" customFormat="1" x14ac:dyDescent="0.2">
      <c r="G1352" s="3"/>
      <c r="J1352" s="5"/>
    </row>
    <row r="1353" spans="7:10" customFormat="1" x14ac:dyDescent="0.2">
      <c r="G1353" s="3"/>
      <c r="J1353" s="5"/>
    </row>
    <row r="1354" spans="7:10" customFormat="1" x14ac:dyDescent="0.2">
      <c r="G1354" s="3"/>
      <c r="J1354" s="5"/>
    </row>
    <row r="1355" spans="7:10" customFormat="1" x14ac:dyDescent="0.2">
      <c r="G1355" s="3"/>
      <c r="J1355" s="5"/>
    </row>
    <row r="1356" spans="7:10" customFormat="1" x14ac:dyDescent="0.2">
      <c r="G1356" s="3"/>
      <c r="J1356" s="5"/>
    </row>
    <row r="1357" spans="7:10" customFormat="1" x14ac:dyDescent="0.2">
      <c r="G1357" s="3"/>
      <c r="J1357" s="5"/>
    </row>
    <row r="1358" spans="7:10" customFormat="1" x14ac:dyDescent="0.2">
      <c r="G1358" s="3"/>
      <c r="J1358" s="5"/>
    </row>
    <row r="1359" spans="7:10" customFormat="1" x14ac:dyDescent="0.2">
      <c r="G1359" s="3"/>
      <c r="J1359" s="5"/>
    </row>
    <row r="1360" spans="7:10" customFormat="1" x14ac:dyDescent="0.2">
      <c r="G1360" s="3"/>
      <c r="J1360" s="5"/>
    </row>
    <row r="1361" spans="7:10" customFormat="1" x14ac:dyDescent="0.2">
      <c r="G1361" s="3"/>
      <c r="J1361" s="5"/>
    </row>
    <row r="1362" spans="7:10" customFormat="1" x14ac:dyDescent="0.2">
      <c r="G1362" s="3"/>
      <c r="J1362" s="5"/>
    </row>
    <row r="1363" spans="7:10" customFormat="1" x14ac:dyDescent="0.2">
      <c r="G1363" s="3"/>
      <c r="J1363" s="5"/>
    </row>
    <row r="1364" spans="7:10" customFormat="1" x14ac:dyDescent="0.2">
      <c r="G1364" s="3"/>
      <c r="J1364" s="5"/>
    </row>
    <row r="1365" spans="7:10" customFormat="1" x14ac:dyDescent="0.2">
      <c r="G1365" s="3"/>
      <c r="J1365" s="5"/>
    </row>
    <row r="1366" spans="7:10" customFormat="1" x14ac:dyDescent="0.2">
      <c r="G1366" s="3"/>
      <c r="J1366" s="5"/>
    </row>
    <row r="1367" spans="7:10" customFormat="1" x14ac:dyDescent="0.2">
      <c r="G1367" s="3"/>
      <c r="J1367" s="5"/>
    </row>
    <row r="1368" spans="7:10" customFormat="1" x14ac:dyDescent="0.2">
      <c r="G1368" s="3"/>
      <c r="J1368" s="5"/>
    </row>
    <row r="1369" spans="7:10" customFormat="1" x14ac:dyDescent="0.2">
      <c r="G1369" s="3"/>
      <c r="J1369" s="5"/>
    </row>
    <row r="1370" spans="7:10" customFormat="1" x14ac:dyDescent="0.2">
      <c r="G1370" s="3"/>
      <c r="J1370" s="5"/>
    </row>
    <row r="1371" spans="7:10" customFormat="1" x14ac:dyDescent="0.2">
      <c r="G1371" s="3"/>
      <c r="J1371" s="5"/>
    </row>
    <row r="1372" spans="7:10" customFormat="1" x14ac:dyDescent="0.2">
      <c r="G1372" s="3"/>
      <c r="J1372" s="5"/>
    </row>
    <row r="1373" spans="7:10" customFormat="1" x14ac:dyDescent="0.2">
      <c r="G1373" s="3"/>
      <c r="J1373" s="5"/>
    </row>
    <row r="1374" spans="7:10" customFormat="1" x14ac:dyDescent="0.2">
      <c r="G1374" s="3"/>
      <c r="J1374" s="5"/>
    </row>
    <row r="1375" spans="7:10" customFormat="1" x14ac:dyDescent="0.2">
      <c r="G1375" s="3"/>
      <c r="J1375" s="5"/>
    </row>
    <row r="1376" spans="7:10" customFormat="1" x14ac:dyDescent="0.2">
      <c r="G1376" s="3"/>
      <c r="J1376" s="5"/>
    </row>
    <row r="1377" spans="7:10" customFormat="1" x14ac:dyDescent="0.2">
      <c r="G1377" s="3"/>
      <c r="J1377" s="5"/>
    </row>
    <row r="1378" spans="7:10" customFormat="1" x14ac:dyDescent="0.2">
      <c r="G1378" s="3"/>
      <c r="J1378" s="5"/>
    </row>
    <row r="1379" spans="7:10" customFormat="1" x14ac:dyDescent="0.2">
      <c r="G1379" s="3"/>
      <c r="J1379" s="5"/>
    </row>
    <row r="1380" spans="7:10" customFormat="1" x14ac:dyDescent="0.2">
      <c r="G1380" s="3"/>
      <c r="J1380" s="5"/>
    </row>
    <row r="1381" spans="7:10" customFormat="1" x14ac:dyDescent="0.2">
      <c r="G1381" s="3"/>
      <c r="J1381" s="5"/>
    </row>
    <row r="1382" spans="7:10" customFormat="1" x14ac:dyDescent="0.2">
      <c r="G1382" s="3"/>
      <c r="J1382" s="5"/>
    </row>
    <row r="1383" spans="7:10" customFormat="1" x14ac:dyDescent="0.2">
      <c r="G1383" s="3"/>
      <c r="J1383" s="5"/>
    </row>
    <row r="1384" spans="7:10" customFormat="1" x14ac:dyDescent="0.2">
      <c r="G1384" s="3"/>
      <c r="J1384" s="5"/>
    </row>
    <row r="1385" spans="7:10" customFormat="1" x14ac:dyDescent="0.2">
      <c r="G1385" s="3"/>
      <c r="J1385" s="5"/>
    </row>
    <row r="1386" spans="7:10" customFormat="1" x14ac:dyDescent="0.2">
      <c r="G1386" s="3"/>
      <c r="J1386" s="5"/>
    </row>
    <row r="1387" spans="7:10" customFormat="1" x14ac:dyDescent="0.2">
      <c r="G1387" s="3"/>
      <c r="J1387" s="5"/>
    </row>
    <row r="1388" spans="7:10" customFormat="1" x14ac:dyDescent="0.2">
      <c r="G1388" s="3"/>
      <c r="J1388" s="5"/>
    </row>
    <row r="1389" spans="7:10" customFormat="1" x14ac:dyDescent="0.2">
      <c r="G1389" s="3"/>
      <c r="J1389" s="5"/>
    </row>
    <row r="1390" spans="7:10" customFormat="1" x14ac:dyDescent="0.2">
      <c r="G1390" s="3"/>
      <c r="J1390" s="5"/>
    </row>
    <row r="1391" spans="7:10" customFormat="1" x14ac:dyDescent="0.2">
      <c r="G1391" s="3"/>
      <c r="J1391" s="5"/>
    </row>
    <row r="1392" spans="7:10" customFormat="1" x14ac:dyDescent="0.2">
      <c r="G1392" s="3"/>
      <c r="J1392" s="5"/>
    </row>
    <row r="1393" spans="7:10" customFormat="1" x14ac:dyDescent="0.2">
      <c r="G1393" s="3"/>
      <c r="J1393" s="5"/>
    </row>
    <row r="1394" spans="7:10" customFormat="1" x14ac:dyDescent="0.2">
      <c r="G1394" s="3"/>
      <c r="J1394" s="5"/>
    </row>
    <row r="1395" spans="7:10" customFormat="1" x14ac:dyDescent="0.2">
      <c r="G1395" s="3"/>
      <c r="J1395" s="5"/>
    </row>
    <row r="1396" spans="7:10" customFormat="1" x14ac:dyDescent="0.2">
      <c r="G1396" s="3"/>
      <c r="J1396" s="5"/>
    </row>
    <row r="1397" spans="7:10" customFormat="1" x14ac:dyDescent="0.2">
      <c r="G1397" s="3"/>
      <c r="J1397" s="5"/>
    </row>
    <row r="1398" spans="7:10" customFormat="1" x14ac:dyDescent="0.2">
      <c r="G1398" s="3"/>
      <c r="J1398" s="5"/>
    </row>
    <row r="1399" spans="7:10" customFormat="1" x14ac:dyDescent="0.2">
      <c r="G1399" s="3"/>
      <c r="J1399" s="5"/>
    </row>
    <row r="1400" spans="7:10" customFormat="1" x14ac:dyDescent="0.2">
      <c r="G1400" s="3"/>
      <c r="J1400" s="5"/>
    </row>
    <row r="1401" spans="7:10" customFormat="1" x14ac:dyDescent="0.2">
      <c r="G1401" s="3"/>
      <c r="J1401" s="5"/>
    </row>
    <row r="1402" spans="7:10" customFormat="1" x14ac:dyDescent="0.2">
      <c r="G1402" s="3"/>
      <c r="J1402" s="5"/>
    </row>
    <row r="1403" spans="7:10" customFormat="1" x14ac:dyDescent="0.2">
      <c r="G1403" s="3"/>
      <c r="J1403" s="5"/>
    </row>
    <row r="1404" spans="7:10" customFormat="1" x14ac:dyDescent="0.2">
      <c r="G1404" s="3"/>
      <c r="J1404" s="5"/>
    </row>
    <row r="1405" spans="7:10" customFormat="1" x14ac:dyDescent="0.2">
      <c r="G1405" s="3"/>
      <c r="J1405" s="5"/>
    </row>
    <row r="1406" spans="7:10" customFormat="1" x14ac:dyDescent="0.2">
      <c r="G1406" s="3"/>
      <c r="J1406" s="5"/>
    </row>
    <row r="1407" spans="7:10" customFormat="1" x14ac:dyDescent="0.2">
      <c r="G1407" s="3"/>
      <c r="J1407" s="5"/>
    </row>
    <row r="1408" spans="7:10" customFormat="1" x14ac:dyDescent="0.2">
      <c r="G1408" s="3"/>
      <c r="J1408" s="5"/>
    </row>
    <row r="1409" spans="7:10" customFormat="1" x14ac:dyDescent="0.2">
      <c r="G1409" s="3"/>
      <c r="J1409" s="5"/>
    </row>
    <row r="1410" spans="7:10" customFormat="1" x14ac:dyDescent="0.2">
      <c r="G1410" s="3"/>
      <c r="J1410" s="5"/>
    </row>
    <row r="1411" spans="7:10" customFormat="1" x14ac:dyDescent="0.2">
      <c r="G1411" s="3"/>
      <c r="J1411" s="5"/>
    </row>
    <row r="1412" spans="7:10" customFormat="1" x14ac:dyDescent="0.2">
      <c r="G1412" s="3"/>
      <c r="J1412" s="5"/>
    </row>
    <row r="1413" spans="7:10" customFormat="1" x14ac:dyDescent="0.2">
      <c r="G1413" s="3"/>
      <c r="J1413" s="5"/>
    </row>
    <row r="1414" spans="7:10" customFormat="1" x14ac:dyDescent="0.2">
      <c r="G1414" s="3"/>
      <c r="J1414" s="5"/>
    </row>
    <row r="1415" spans="7:10" customFormat="1" x14ac:dyDescent="0.2">
      <c r="G1415" s="3"/>
      <c r="J1415" s="5"/>
    </row>
    <row r="1416" spans="7:10" customFormat="1" x14ac:dyDescent="0.2">
      <c r="G1416" s="3"/>
      <c r="J1416" s="5"/>
    </row>
    <row r="1417" spans="7:10" customFormat="1" x14ac:dyDescent="0.2">
      <c r="G1417" s="3"/>
      <c r="J1417" s="5"/>
    </row>
    <row r="1418" spans="7:10" customFormat="1" x14ac:dyDescent="0.2">
      <c r="G1418" s="3"/>
      <c r="J1418" s="5"/>
    </row>
    <row r="1419" spans="7:10" customFormat="1" x14ac:dyDescent="0.2">
      <c r="G1419" s="3"/>
      <c r="J1419" s="5"/>
    </row>
    <row r="1420" spans="7:10" customFormat="1" x14ac:dyDescent="0.2">
      <c r="G1420" s="3"/>
      <c r="J1420" s="5"/>
    </row>
    <row r="1421" spans="7:10" customFormat="1" x14ac:dyDescent="0.2">
      <c r="G1421" s="3"/>
      <c r="J1421" s="5"/>
    </row>
    <row r="1422" spans="7:10" customFormat="1" x14ac:dyDescent="0.2">
      <c r="G1422" s="3"/>
      <c r="J1422" s="5"/>
    </row>
    <row r="1423" spans="7:10" customFormat="1" x14ac:dyDescent="0.2">
      <c r="G1423" s="3"/>
      <c r="J1423" s="5"/>
    </row>
    <row r="1424" spans="7:10" customFormat="1" x14ac:dyDescent="0.2">
      <c r="G1424" s="3"/>
      <c r="J1424" s="5"/>
    </row>
    <row r="1425" spans="7:10" customFormat="1" x14ac:dyDescent="0.2">
      <c r="G1425" s="3"/>
      <c r="J1425" s="5"/>
    </row>
    <row r="1426" spans="7:10" customFormat="1" x14ac:dyDescent="0.2">
      <c r="G1426" s="3"/>
      <c r="J1426" s="5"/>
    </row>
    <row r="1427" spans="7:10" customFormat="1" x14ac:dyDescent="0.2">
      <c r="G1427" s="3"/>
      <c r="J1427" s="5"/>
    </row>
    <row r="1428" spans="7:10" customFormat="1" x14ac:dyDescent="0.2">
      <c r="G1428" s="3"/>
      <c r="J1428" s="5"/>
    </row>
    <row r="1429" spans="7:10" customFormat="1" x14ac:dyDescent="0.2">
      <c r="G1429" s="3"/>
      <c r="J1429" s="5"/>
    </row>
    <row r="1430" spans="7:10" customFormat="1" x14ac:dyDescent="0.2">
      <c r="G1430" s="3"/>
      <c r="J1430" s="5"/>
    </row>
    <row r="1431" spans="7:10" customFormat="1" x14ac:dyDescent="0.2">
      <c r="G1431" s="3"/>
      <c r="J1431" s="5"/>
    </row>
    <row r="1432" spans="7:10" customFormat="1" x14ac:dyDescent="0.2">
      <c r="G1432" s="3"/>
      <c r="J1432" s="5"/>
    </row>
    <row r="1433" spans="7:10" customFormat="1" x14ac:dyDescent="0.2">
      <c r="G1433" s="3"/>
      <c r="J1433" s="5"/>
    </row>
    <row r="1434" spans="7:10" customFormat="1" x14ac:dyDescent="0.2">
      <c r="G1434" s="3"/>
      <c r="J1434" s="5"/>
    </row>
    <row r="1435" spans="7:10" customFormat="1" x14ac:dyDescent="0.2">
      <c r="G1435" s="3"/>
      <c r="J1435" s="5"/>
    </row>
    <row r="1436" spans="7:10" customFormat="1" x14ac:dyDescent="0.2">
      <c r="G1436" s="3"/>
      <c r="J1436" s="5"/>
    </row>
    <row r="1437" spans="7:10" customFormat="1" x14ac:dyDescent="0.2">
      <c r="G1437" s="3"/>
      <c r="J1437" s="5"/>
    </row>
    <row r="1438" spans="7:10" customFormat="1" x14ac:dyDescent="0.2">
      <c r="G1438" s="3"/>
      <c r="J1438" s="5"/>
    </row>
    <row r="1439" spans="7:10" customFormat="1" x14ac:dyDescent="0.2">
      <c r="G1439" s="3"/>
      <c r="J1439" s="5"/>
    </row>
    <row r="1440" spans="7:10" customFormat="1" x14ac:dyDescent="0.2">
      <c r="G1440" s="3"/>
      <c r="J1440" s="5"/>
    </row>
    <row r="1441" spans="7:10" customFormat="1" x14ac:dyDescent="0.2">
      <c r="G1441" s="3"/>
      <c r="J1441" s="5"/>
    </row>
    <row r="1442" spans="7:10" customFormat="1" x14ac:dyDescent="0.2">
      <c r="G1442" s="3"/>
      <c r="J1442" s="5"/>
    </row>
    <row r="1443" spans="7:10" customFormat="1" x14ac:dyDescent="0.2">
      <c r="G1443" s="3"/>
      <c r="J1443" s="5"/>
    </row>
    <row r="1444" spans="7:10" customFormat="1" x14ac:dyDescent="0.2">
      <c r="G1444" s="3"/>
      <c r="J1444" s="5"/>
    </row>
    <row r="1445" spans="7:10" customFormat="1" x14ac:dyDescent="0.2">
      <c r="G1445" s="3"/>
      <c r="J1445" s="5"/>
    </row>
    <row r="1446" spans="7:10" customFormat="1" x14ac:dyDescent="0.2">
      <c r="G1446" s="3"/>
      <c r="J1446" s="5"/>
    </row>
    <row r="1447" spans="7:10" customFormat="1" x14ac:dyDescent="0.2">
      <c r="G1447" s="3"/>
      <c r="J1447" s="5"/>
    </row>
    <row r="1448" spans="7:10" customFormat="1" x14ac:dyDescent="0.2">
      <c r="G1448" s="3"/>
      <c r="J1448" s="5"/>
    </row>
    <row r="1449" spans="7:10" customFormat="1" x14ac:dyDescent="0.2">
      <c r="G1449" s="3"/>
      <c r="J1449" s="5"/>
    </row>
    <row r="1450" spans="7:10" customFormat="1" x14ac:dyDescent="0.2">
      <c r="G1450" s="3"/>
      <c r="J1450" s="5"/>
    </row>
    <row r="1451" spans="7:10" customFormat="1" x14ac:dyDescent="0.2">
      <c r="G1451" s="3"/>
      <c r="J1451" s="5"/>
    </row>
    <row r="1452" spans="7:10" customFormat="1" x14ac:dyDescent="0.2">
      <c r="G1452" s="3"/>
      <c r="J1452" s="5"/>
    </row>
    <row r="1453" spans="7:10" customFormat="1" x14ac:dyDescent="0.2">
      <c r="G1453" s="3"/>
      <c r="J1453" s="5"/>
    </row>
    <row r="1454" spans="7:10" customFormat="1" x14ac:dyDescent="0.2">
      <c r="G1454" s="3"/>
      <c r="J1454" s="5"/>
    </row>
    <row r="1455" spans="7:10" customFormat="1" x14ac:dyDescent="0.2">
      <c r="G1455" s="3"/>
      <c r="J1455" s="5"/>
    </row>
    <row r="1456" spans="7:10" customFormat="1" x14ac:dyDescent="0.2">
      <c r="G1456" s="3"/>
      <c r="J1456" s="5"/>
    </row>
    <row r="1457" spans="7:10" customFormat="1" x14ac:dyDescent="0.2">
      <c r="G1457" s="3"/>
      <c r="J1457" s="5"/>
    </row>
    <row r="1458" spans="7:10" customFormat="1" x14ac:dyDescent="0.2">
      <c r="G1458" s="3"/>
      <c r="J1458" s="5"/>
    </row>
    <row r="1459" spans="7:10" customFormat="1" x14ac:dyDescent="0.2">
      <c r="G1459" s="3"/>
      <c r="J1459" s="5"/>
    </row>
    <row r="1460" spans="7:10" customFormat="1" x14ac:dyDescent="0.2">
      <c r="G1460" s="3"/>
      <c r="J1460" s="5"/>
    </row>
    <row r="1461" spans="7:10" customFormat="1" x14ac:dyDescent="0.2">
      <c r="G1461" s="3"/>
      <c r="J1461" s="5"/>
    </row>
    <row r="1462" spans="7:10" customFormat="1" x14ac:dyDescent="0.2">
      <c r="G1462" s="3"/>
      <c r="J1462" s="5"/>
    </row>
    <row r="1463" spans="7:10" customFormat="1" x14ac:dyDescent="0.2">
      <c r="G1463" s="3"/>
      <c r="J1463" s="5"/>
    </row>
    <row r="1464" spans="7:10" customFormat="1" x14ac:dyDescent="0.2">
      <c r="G1464" s="3"/>
      <c r="J1464" s="5"/>
    </row>
    <row r="1465" spans="7:10" customFormat="1" x14ac:dyDescent="0.2">
      <c r="G1465" s="3"/>
      <c r="J1465" s="5"/>
    </row>
    <row r="1466" spans="7:10" customFormat="1" x14ac:dyDescent="0.2">
      <c r="G1466" s="3"/>
      <c r="J1466" s="5"/>
    </row>
    <row r="1467" spans="7:10" customFormat="1" x14ac:dyDescent="0.2">
      <c r="G1467" s="3"/>
      <c r="J1467" s="5"/>
    </row>
    <row r="1468" spans="7:10" customFormat="1" x14ac:dyDescent="0.2">
      <c r="G1468" s="3"/>
      <c r="J1468" s="5"/>
    </row>
    <row r="1469" spans="7:10" customFormat="1" x14ac:dyDescent="0.2">
      <c r="G1469" s="3"/>
      <c r="J1469" s="5"/>
    </row>
    <row r="1470" spans="7:10" customFormat="1" x14ac:dyDescent="0.2">
      <c r="G1470" s="3"/>
      <c r="J1470" s="5"/>
    </row>
    <row r="1471" spans="7:10" customFormat="1" x14ac:dyDescent="0.2">
      <c r="G1471" s="3"/>
      <c r="J1471" s="5"/>
    </row>
    <row r="1472" spans="7:10" customFormat="1" x14ac:dyDescent="0.2">
      <c r="G1472" s="3"/>
      <c r="J1472" s="5"/>
    </row>
    <row r="1473" spans="7:10" customFormat="1" x14ac:dyDescent="0.2">
      <c r="G1473" s="3"/>
      <c r="J1473" s="5"/>
    </row>
    <row r="1474" spans="7:10" customFormat="1" x14ac:dyDescent="0.2">
      <c r="G1474" s="3"/>
      <c r="J1474" s="5"/>
    </row>
    <row r="1475" spans="7:10" customFormat="1" x14ac:dyDescent="0.2">
      <c r="G1475" s="3"/>
      <c r="J1475" s="5"/>
    </row>
    <row r="1476" spans="7:10" customFormat="1" x14ac:dyDescent="0.2">
      <c r="G1476" s="3"/>
      <c r="J1476" s="5"/>
    </row>
    <row r="1477" spans="7:10" customFormat="1" x14ac:dyDescent="0.2">
      <c r="G1477" s="3"/>
      <c r="J1477" s="5"/>
    </row>
    <row r="1478" spans="7:10" customFormat="1" x14ac:dyDescent="0.2">
      <c r="G1478" s="3"/>
      <c r="J1478" s="5"/>
    </row>
    <row r="1479" spans="7:10" customFormat="1" x14ac:dyDescent="0.2">
      <c r="G1479" s="3"/>
      <c r="J1479" s="5"/>
    </row>
    <row r="1480" spans="7:10" customFormat="1" x14ac:dyDescent="0.2">
      <c r="G1480" s="3"/>
      <c r="J1480" s="5"/>
    </row>
    <row r="1481" spans="7:10" customFormat="1" x14ac:dyDescent="0.2">
      <c r="G1481" s="3"/>
      <c r="J1481" s="5"/>
    </row>
    <row r="1482" spans="7:10" customFormat="1" x14ac:dyDescent="0.2">
      <c r="G1482" s="3"/>
      <c r="J1482" s="5"/>
    </row>
    <row r="1483" spans="7:10" customFormat="1" x14ac:dyDescent="0.2">
      <c r="G1483" s="3"/>
      <c r="J1483" s="5"/>
    </row>
    <row r="1484" spans="7:10" customFormat="1" x14ac:dyDescent="0.2">
      <c r="G1484" s="3"/>
      <c r="J1484" s="5"/>
    </row>
    <row r="1485" spans="7:10" customFormat="1" x14ac:dyDescent="0.2">
      <c r="G1485" s="3"/>
      <c r="J1485" s="5"/>
    </row>
    <row r="1486" spans="7:10" customFormat="1" x14ac:dyDescent="0.2">
      <c r="G1486" s="3"/>
      <c r="J1486" s="5"/>
    </row>
    <row r="1487" spans="7:10" customFormat="1" x14ac:dyDescent="0.2">
      <c r="G1487" s="3"/>
      <c r="J1487" s="5"/>
    </row>
    <row r="1488" spans="7:10" customFormat="1" x14ac:dyDescent="0.2">
      <c r="G1488" s="3"/>
      <c r="J1488" s="5"/>
    </row>
    <row r="1489" spans="7:10" customFormat="1" x14ac:dyDescent="0.2">
      <c r="G1489" s="3"/>
      <c r="J1489" s="5"/>
    </row>
    <row r="1490" spans="7:10" customFormat="1" x14ac:dyDescent="0.2">
      <c r="G1490" s="3"/>
      <c r="J1490" s="5"/>
    </row>
    <row r="1491" spans="7:10" customFormat="1" x14ac:dyDescent="0.2">
      <c r="G1491" s="3"/>
      <c r="J1491" s="5"/>
    </row>
    <row r="1492" spans="7:10" customFormat="1" x14ac:dyDescent="0.2">
      <c r="G1492" s="3"/>
      <c r="J1492" s="5"/>
    </row>
    <row r="1493" spans="7:10" customFormat="1" x14ac:dyDescent="0.2">
      <c r="G1493" s="3"/>
      <c r="J1493" s="5"/>
    </row>
    <row r="1494" spans="7:10" customFormat="1" x14ac:dyDescent="0.2">
      <c r="G1494" s="3"/>
      <c r="J1494" s="5"/>
    </row>
    <row r="1495" spans="7:10" customFormat="1" x14ac:dyDescent="0.2">
      <c r="G1495" s="3"/>
      <c r="J1495" s="5"/>
    </row>
    <row r="1496" spans="7:10" customFormat="1" x14ac:dyDescent="0.2">
      <c r="G1496" s="3"/>
      <c r="J1496" s="5"/>
    </row>
    <row r="1497" spans="7:10" customFormat="1" x14ac:dyDescent="0.2">
      <c r="G1497" s="3"/>
      <c r="J1497" s="5"/>
    </row>
    <row r="1498" spans="7:10" customFormat="1" x14ac:dyDescent="0.2">
      <c r="G1498" s="3"/>
      <c r="J1498" s="5"/>
    </row>
    <row r="1499" spans="7:10" customFormat="1" x14ac:dyDescent="0.2">
      <c r="G1499" s="3"/>
      <c r="J1499" s="5"/>
    </row>
    <row r="1500" spans="7:10" customFormat="1" x14ac:dyDescent="0.2">
      <c r="G1500" s="3"/>
      <c r="J1500" s="5"/>
    </row>
    <row r="1501" spans="7:10" customFormat="1" x14ac:dyDescent="0.2">
      <c r="G1501" s="3"/>
      <c r="J1501" s="5"/>
    </row>
    <row r="1502" spans="7:10" customFormat="1" x14ac:dyDescent="0.2">
      <c r="G1502" s="3"/>
      <c r="J1502" s="5"/>
    </row>
    <row r="1503" spans="7:10" customFormat="1" x14ac:dyDescent="0.2">
      <c r="G1503" s="3"/>
      <c r="J1503" s="5"/>
    </row>
    <row r="1504" spans="7:10" customFormat="1" x14ac:dyDescent="0.2">
      <c r="G1504" s="3"/>
      <c r="J1504" s="5"/>
    </row>
    <row r="1505" spans="7:10" customFormat="1" x14ac:dyDescent="0.2">
      <c r="G1505" s="3"/>
      <c r="J1505" s="5"/>
    </row>
    <row r="1506" spans="7:10" customFormat="1" x14ac:dyDescent="0.2">
      <c r="G1506" s="3"/>
      <c r="J1506" s="5"/>
    </row>
    <row r="1507" spans="7:10" customFormat="1" x14ac:dyDescent="0.2">
      <c r="G1507" s="3"/>
      <c r="J1507" s="5"/>
    </row>
    <row r="1508" spans="7:10" customFormat="1" x14ac:dyDescent="0.2">
      <c r="G1508" s="3"/>
      <c r="J1508" s="5"/>
    </row>
    <row r="1509" spans="7:10" customFormat="1" x14ac:dyDescent="0.2">
      <c r="G1509" s="3"/>
      <c r="J1509" s="5"/>
    </row>
    <row r="1510" spans="7:10" customFormat="1" x14ac:dyDescent="0.2">
      <c r="G1510" s="3"/>
      <c r="J1510" s="5"/>
    </row>
    <row r="1511" spans="7:10" customFormat="1" x14ac:dyDescent="0.2">
      <c r="G1511" s="3"/>
      <c r="J1511" s="5"/>
    </row>
    <row r="1512" spans="7:10" customFormat="1" x14ac:dyDescent="0.2">
      <c r="G1512" s="3"/>
      <c r="J1512" s="5"/>
    </row>
    <row r="1513" spans="7:10" customFormat="1" x14ac:dyDescent="0.2">
      <c r="G1513" s="3"/>
      <c r="J1513" s="5"/>
    </row>
    <row r="1514" spans="7:10" customFormat="1" x14ac:dyDescent="0.2">
      <c r="G1514" s="3"/>
      <c r="J1514" s="5"/>
    </row>
    <row r="1515" spans="7:10" customFormat="1" x14ac:dyDescent="0.2">
      <c r="G1515" s="3"/>
      <c r="J1515" s="5"/>
    </row>
    <row r="1516" spans="7:10" customFormat="1" x14ac:dyDescent="0.2">
      <c r="G1516" s="3"/>
      <c r="J1516" s="5"/>
    </row>
    <row r="1517" spans="7:10" customFormat="1" x14ac:dyDescent="0.2">
      <c r="G1517" s="3"/>
      <c r="J1517" s="5"/>
    </row>
    <row r="1518" spans="7:10" customFormat="1" x14ac:dyDescent="0.2">
      <c r="G1518" s="3"/>
      <c r="J1518" s="5"/>
    </row>
    <row r="1519" spans="7:10" customFormat="1" x14ac:dyDescent="0.2">
      <c r="G1519" s="3"/>
      <c r="J1519" s="5"/>
    </row>
    <row r="1520" spans="7:10" customFormat="1" x14ac:dyDescent="0.2">
      <c r="G1520" s="3"/>
      <c r="J1520" s="5"/>
    </row>
    <row r="1521" spans="7:10" customFormat="1" x14ac:dyDescent="0.2">
      <c r="G1521" s="3"/>
      <c r="J1521" s="5"/>
    </row>
    <row r="1522" spans="7:10" customFormat="1" x14ac:dyDescent="0.2">
      <c r="G1522" s="3"/>
      <c r="J1522" s="5"/>
    </row>
    <row r="1523" spans="7:10" customFormat="1" x14ac:dyDescent="0.2">
      <c r="G1523" s="3"/>
      <c r="J1523" s="5"/>
    </row>
    <row r="1524" spans="7:10" customFormat="1" x14ac:dyDescent="0.2">
      <c r="G1524" s="3"/>
      <c r="J1524" s="5"/>
    </row>
    <row r="1525" spans="7:10" customFormat="1" x14ac:dyDescent="0.2">
      <c r="G1525" s="3"/>
      <c r="J1525" s="5"/>
    </row>
    <row r="1526" spans="7:10" customFormat="1" x14ac:dyDescent="0.2">
      <c r="G1526" s="3"/>
      <c r="J1526" s="5"/>
    </row>
    <row r="1527" spans="7:10" customFormat="1" x14ac:dyDescent="0.2">
      <c r="G1527" s="3"/>
      <c r="J1527" s="5"/>
    </row>
    <row r="1528" spans="7:10" customFormat="1" x14ac:dyDescent="0.2">
      <c r="G1528" s="3"/>
      <c r="J1528" s="5"/>
    </row>
    <row r="1529" spans="7:10" customFormat="1" x14ac:dyDescent="0.2">
      <c r="G1529" s="3"/>
      <c r="J1529" s="5"/>
    </row>
    <row r="1530" spans="7:10" customFormat="1" x14ac:dyDescent="0.2">
      <c r="G1530" s="3"/>
      <c r="J1530" s="5"/>
    </row>
    <row r="1531" spans="7:10" customFormat="1" x14ac:dyDescent="0.2">
      <c r="G1531" s="3"/>
      <c r="J1531" s="5"/>
    </row>
    <row r="1532" spans="7:10" customFormat="1" x14ac:dyDescent="0.2">
      <c r="G1532" s="3"/>
      <c r="J1532" s="5"/>
    </row>
    <row r="1533" spans="7:10" customFormat="1" x14ac:dyDescent="0.2">
      <c r="G1533" s="3"/>
      <c r="J1533" s="5"/>
    </row>
    <row r="1534" spans="7:10" customFormat="1" x14ac:dyDescent="0.2">
      <c r="G1534" s="3"/>
      <c r="J1534" s="5"/>
    </row>
    <row r="1535" spans="7:10" customFormat="1" x14ac:dyDescent="0.2">
      <c r="G1535" s="3"/>
      <c r="J1535" s="5"/>
    </row>
    <row r="1536" spans="7:10" customFormat="1" x14ac:dyDescent="0.2">
      <c r="G1536" s="3"/>
      <c r="J1536" s="5"/>
    </row>
    <row r="1537" spans="7:10" customFormat="1" x14ac:dyDescent="0.2">
      <c r="G1537" s="3"/>
      <c r="J1537" s="5"/>
    </row>
    <row r="1538" spans="7:10" customFormat="1" x14ac:dyDescent="0.2">
      <c r="G1538" s="3"/>
      <c r="J1538" s="5"/>
    </row>
    <row r="1539" spans="7:10" customFormat="1" x14ac:dyDescent="0.2">
      <c r="G1539" s="3"/>
      <c r="J1539" s="5"/>
    </row>
    <row r="1540" spans="7:10" customFormat="1" x14ac:dyDescent="0.2">
      <c r="G1540" s="3"/>
      <c r="J1540" s="5"/>
    </row>
    <row r="1541" spans="7:10" customFormat="1" x14ac:dyDescent="0.2">
      <c r="G1541" s="3"/>
      <c r="J1541" s="5"/>
    </row>
    <row r="1542" spans="7:10" customFormat="1" x14ac:dyDescent="0.2">
      <c r="G1542" s="3"/>
      <c r="J1542" s="5"/>
    </row>
    <row r="1543" spans="7:10" customFormat="1" x14ac:dyDescent="0.2">
      <c r="G1543" s="3"/>
      <c r="J1543" s="5"/>
    </row>
    <row r="1544" spans="7:10" customFormat="1" x14ac:dyDescent="0.2">
      <c r="G1544" s="3"/>
      <c r="J1544" s="5"/>
    </row>
    <row r="1545" spans="7:10" customFormat="1" x14ac:dyDescent="0.2">
      <c r="G1545" s="3"/>
      <c r="J1545" s="5"/>
    </row>
    <row r="1546" spans="7:10" customFormat="1" x14ac:dyDescent="0.2">
      <c r="G1546" s="3"/>
      <c r="J1546" s="5"/>
    </row>
    <row r="1547" spans="7:10" customFormat="1" x14ac:dyDescent="0.2">
      <c r="G1547" s="3"/>
      <c r="J1547" s="5"/>
    </row>
    <row r="1548" spans="7:10" customFormat="1" x14ac:dyDescent="0.2">
      <c r="G1548" s="3"/>
      <c r="J1548" s="5"/>
    </row>
    <row r="1549" spans="7:10" customFormat="1" x14ac:dyDescent="0.2">
      <c r="G1549" s="3"/>
      <c r="J1549" s="5"/>
    </row>
    <row r="1550" spans="7:10" customFormat="1" x14ac:dyDescent="0.2">
      <c r="G1550" s="3"/>
      <c r="J1550" s="5"/>
    </row>
    <row r="1551" spans="7:10" customFormat="1" x14ac:dyDescent="0.2">
      <c r="G1551" s="3"/>
      <c r="J1551" s="5"/>
    </row>
    <row r="1552" spans="7:10" customFormat="1" x14ac:dyDescent="0.2">
      <c r="G1552" s="3"/>
      <c r="J1552" s="5"/>
    </row>
    <row r="1553" spans="7:10" customFormat="1" x14ac:dyDescent="0.2">
      <c r="G1553" s="3"/>
      <c r="J1553" s="5"/>
    </row>
    <row r="1554" spans="7:10" customFormat="1" x14ac:dyDescent="0.2">
      <c r="G1554" s="3"/>
      <c r="J1554" s="5"/>
    </row>
    <row r="1555" spans="7:10" customFormat="1" x14ac:dyDescent="0.2">
      <c r="G1555" s="3"/>
      <c r="J1555" s="5"/>
    </row>
    <row r="1556" spans="7:10" customFormat="1" x14ac:dyDescent="0.2">
      <c r="G1556" s="3"/>
      <c r="J1556" s="5"/>
    </row>
    <row r="1557" spans="7:10" customFormat="1" x14ac:dyDescent="0.2">
      <c r="G1557" s="3"/>
      <c r="J1557" s="5"/>
    </row>
    <row r="1558" spans="7:10" customFormat="1" x14ac:dyDescent="0.2">
      <c r="G1558" s="3"/>
      <c r="J1558" s="5"/>
    </row>
    <row r="1559" spans="7:10" customFormat="1" x14ac:dyDescent="0.2">
      <c r="G1559" s="3"/>
      <c r="J1559" s="5"/>
    </row>
    <row r="1560" spans="7:10" customFormat="1" x14ac:dyDescent="0.2">
      <c r="G1560" s="3"/>
      <c r="J1560" s="5"/>
    </row>
    <row r="1561" spans="7:10" customFormat="1" x14ac:dyDescent="0.2">
      <c r="G1561" s="3"/>
      <c r="J1561" s="5"/>
    </row>
    <row r="1562" spans="7:10" customFormat="1" x14ac:dyDescent="0.2">
      <c r="G1562" s="3"/>
      <c r="J1562" s="5"/>
    </row>
    <row r="1563" spans="7:10" customFormat="1" x14ac:dyDescent="0.2">
      <c r="G1563" s="3"/>
      <c r="J1563" s="5"/>
    </row>
    <row r="1564" spans="7:10" customFormat="1" x14ac:dyDescent="0.2">
      <c r="G1564" s="3"/>
      <c r="J1564" s="5"/>
    </row>
    <row r="1565" spans="7:10" customFormat="1" x14ac:dyDescent="0.2">
      <c r="G1565" s="3"/>
      <c r="J1565" s="5"/>
    </row>
    <row r="1566" spans="7:10" customFormat="1" x14ac:dyDescent="0.2">
      <c r="G1566" s="3"/>
      <c r="J1566" s="5"/>
    </row>
    <row r="1567" spans="7:10" customFormat="1" x14ac:dyDescent="0.2">
      <c r="G1567" s="3"/>
      <c r="J1567" s="5"/>
    </row>
    <row r="1568" spans="7:10" customFormat="1" x14ac:dyDescent="0.2">
      <c r="G1568" s="3"/>
      <c r="J1568" s="5"/>
    </row>
    <row r="1569" spans="7:10" customFormat="1" x14ac:dyDescent="0.2">
      <c r="G1569" s="3"/>
      <c r="J1569" s="5"/>
    </row>
    <row r="1570" spans="7:10" customFormat="1" x14ac:dyDescent="0.2">
      <c r="G1570" s="3"/>
      <c r="J1570" s="5"/>
    </row>
    <row r="1571" spans="7:10" customFormat="1" x14ac:dyDescent="0.2">
      <c r="G1571" s="3"/>
      <c r="J1571" s="5"/>
    </row>
    <row r="1572" spans="7:10" customFormat="1" x14ac:dyDescent="0.2">
      <c r="G1572" s="3"/>
      <c r="J1572" s="5"/>
    </row>
    <row r="1573" spans="7:10" customFormat="1" x14ac:dyDescent="0.2">
      <c r="G1573" s="3"/>
      <c r="J1573" s="5"/>
    </row>
    <row r="1574" spans="7:10" customFormat="1" x14ac:dyDescent="0.2">
      <c r="G1574" s="3"/>
      <c r="J1574" s="5"/>
    </row>
    <row r="1575" spans="7:10" customFormat="1" x14ac:dyDescent="0.2">
      <c r="G1575" s="3"/>
      <c r="J1575" s="5"/>
    </row>
    <row r="1576" spans="7:10" customFormat="1" x14ac:dyDescent="0.2">
      <c r="G1576" s="3"/>
      <c r="J1576" s="5"/>
    </row>
    <row r="1577" spans="7:10" customFormat="1" x14ac:dyDescent="0.2">
      <c r="G1577" s="3"/>
      <c r="J1577" s="5"/>
    </row>
    <row r="1578" spans="7:10" customFormat="1" x14ac:dyDescent="0.2">
      <c r="G1578" s="3"/>
      <c r="J1578" s="5"/>
    </row>
    <row r="1579" spans="7:10" customFormat="1" x14ac:dyDescent="0.2">
      <c r="G1579" s="3"/>
      <c r="J1579" s="5"/>
    </row>
    <row r="1580" spans="7:10" customFormat="1" x14ac:dyDescent="0.2">
      <c r="G1580" s="3"/>
      <c r="J1580" s="5"/>
    </row>
    <row r="1581" spans="7:10" customFormat="1" x14ac:dyDescent="0.2">
      <c r="G1581" s="3"/>
      <c r="J1581" s="5"/>
    </row>
    <row r="1582" spans="7:10" customFormat="1" x14ac:dyDescent="0.2">
      <c r="G1582" s="3"/>
      <c r="J1582" s="5"/>
    </row>
    <row r="1583" spans="7:10" customFormat="1" x14ac:dyDescent="0.2">
      <c r="G1583" s="3"/>
      <c r="J1583" s="5"/>
    </row>
    <row r="1584" spans="7:10" customFormat="1" x14ac:dyDescent="0.2">
      <c r="G1584" s="3"/>
      <c r="J1584" s="5"/>
    </row>
    <row r="1585" spans="7:10" customFormat="1" x14ac:dyDescent="0.2">
      <c r="G1585" s="3"/>
      <c r="J1585" s="5"/>
    </row>
    <row r="1586" spans="7:10" customFormat="1" x14ac:dyDescent="0.2">
      <c r="G1586" s="3"/>
      <c r="J1586" s="5"/>
    </row>
    <row r="1587" spans="7:10" customFormat="1" x14ac:dyDescent="0.2">
      <c r="G1587" s="3"/>
      <c r="J1587" s="5"/>
    </row>
    <row r="1588" spans="7:10" customFormat="1" x14ac:dyDescent="0.2">
      <c r="G1588" s="3"/>
      <c r="J1588" s="5"/>
    </row>
    <row r="1589" spans="7:10" customFormat="1" x14ac:dyDescent="0.2">
      <c r="G1589" s="3"/>
      <c r="J1589" s="5"/>
    </row>
    <row r="1590" spans="7:10" customFormat="1" x14ac:dyDescent="0.2">
      <c r="G1590" s="3"/>
      <c r="J1590" s="5"/>
    </row>
    <row r="1591" spans="7:10" customFormat="1" x14ac:dyDescent="0.2">
      <c r="G1591" s="3"/>
      <c r="J1591" s="5"/>
    </row>
    <row r="1592" spans="7:10" customFormat="1" x14ac:dyDescent="0.2">
      <c r="G1592" s="3"/>
      <c r="J1592" s="5"/>
    </row>
    <row r="1593" spans="7:10" customFormat="1" x14ac:dyDescent="0.2">
      <c r="G1593" s="3"/>
      <c r="J1593" s="5"/>
    </row>
    <row r="1594" spans="7:10" customFormat="1" x14ac:dyDescent="0.2">
      <c r="G1594" s="3"/>
      <c r="J1594" s="5"/>
    </row>
    <row r="1595" spans="7:10" customFormat="1" x14ac:dyDescent="0.2">
      <c r="G1595" s="3"/>
      <c r="J1595" s="5"/>
    </row>
    <row r="1596" spans="7:10" customFormat="1" x14ac:dyDescent="0.2">
      <c r="G1596" s="3"/>
      <c r="J1596" s="5"/>
    </row>
    <row r="1597" spans="7:10" customFormat="1" x14ac:dyDescent="0.2">
      <c r="G1597" s="3"/>
      <c r="J1597" s="5"/>
    </row>
    <row r="1598" spans="7:10" customFormat="1" x14ac:dyDescent="0.2">
      <c r="G1598" s="3"/>
      <c r="J1598" s="5"/>
    </row>
    <row r="1599" spans="7:10" customFormat="1" x14ac:dyDescent="0.2">
      <c r="G1599" s="3"/>
      <c r="J1599" s="5"/>
    </row>
    <row r="1600" spans="7:10" customFormat="1" x14ac:dyDescent="0.2">
      <c r="G1600" s="3"/>
      <c r="J1600" s="5"/>
    </row>
    <row r="1601" spans="7:10" customFormat="1" x14ac:dyDescent="0.2">
      <c r="G1601" s="3"/>
      <c r="J1601" s="5"/>
    </row>
    <row r="1602" spans="7:10" customFormat="1" x14ac:dyDescent="0.2">
      <c r="G1602" s="3"/>
      <c r="J1602" s="5"/>
    </row>
    <row r="1603" spans="7:10" customFormat="1" x14ac:dyDescent="0.2">
      <c r="G1603" s="3"/>
      <c r="J1603" s="5"/>
    </row>
    <row r="1604" spans="7:10" customFormat="1" x14ac:dyDescent="0.2">
      <c r="G1604" s="3"/>
      <c r="J1604" s="5"/>
    </row>
    <row r="1605" spans="7:10" customFormat="1" x14ac:dyDescent="0.2">
      <c r="G1605" s="3"/>
      <c r="J1605" s="5"/>
    </row>
    <row r="1606" spans="7:10" customFormat="1" x14ac:dyDescent="0.2">
      <c r="G1606" s="3"/>
      <c r="J1606" s="5"/>
    </row>
    <row r="1607" spans="7:10" customFormat="1" x14ac:dyDescent="0.2">
      <c r="G1607" s="3"/>
      <c r="J1607" s="5"/>
    </row>
    <row r="1608" spans="7:10" customFormat="1" x14ac:dyDescent="0.2">
      <c r="G1608" s="3"/>
      <c r="J1608" s="5"/>
    </row>
    <row r="1609" spans="7:10" customFormat="1" x14ac:dyDescent="0.2">
      <c r="G1609" s="3"/>
      <c r="J1609" s="5"/>
    </row>
    <row r="1610" spans="7:10" customFormat="1" x14ac:dyDescent="0.2">
      <c r="G1610" s="3"/>
      <c r="J1610" s="5"/>
    </row>
    <row r="1611" spans="7:10" customFormat="1" x14ac:dyDescent="0.2">
      <c r="G1611" s="3"/>
      <c r="J1611" s="5"/>
    </row>
    <row r="1612" spans="7:10" customFormat="1" x14ac:dyDescent="0.2">
      <c r="G1612" s="3"/>
      <c r="J1612" s="5"/>
    </row>
    <row r="1613" spans="7:10" customFormat="1" x14ac:dyDescent="0.2">
      <c r="G1613" s="3"/>
      <c r="J1613" s="5"/>
    </row>
    <row r="1614" spans="7:10" customFormat="1" x14ac:dyDescent="0.2">
      <c r="G1614" s="3"/>
      <c r="J1614" s="5"/>
    </row>
    <row r="1615" spans="7:10" customFormat="1" x14ac:dyDescent="0.2">
      <c r="G1615" s="3"/>
      <c r="J1615" s="5"/>
    </row>
    <row r="1616" spans="7:10" customFormat="1" x14ac:dyDescent="0.2">
      <c r="G1616" s="3"/>
      <c r="J1616" s="5"/>
    </row>
    <row r="1617" spans="7:10" customFormat="1" x14ac:dyDescent="0.2">
      <c r="G1617" s="3"/>
      <c r="J1617" s="5"/>
    </row>
    <row r="1618" spans="7:10" customFormat="1" x14ac:dyDescent="0.2">
      <c r="G1618" s="3"/>
      <c r="J1618" s="5"/>
    </row>
    <row r="1619" spans="7:10" customFormat="1" x14ac:dyDescent="0.2">
      <c r="G1619" s="3"/>
      <c r="J1619" s="5"/>
    </row>
    <row r="1620" spans="7:10" customFormat="1" x14ac:dyDescent="0.2">
      <c r="G1620" s="3"/>
      <c r="J1620" s="5"/>
    </row>
    <row r="1621" spans="7:10" customFormat="1" x14ac:dyDescent="0.2">
      <c r="G1621" s="3"/>
      <c r="J1621" s="5"/>
    </row>
    <row r="1622" spans="7:10" customFormat="1" x14ac:dyDescent="0.2">
      <c r="G1622" s="3"/>
      <c r="J1622" s="5"/>
    </row>
    <row r="1623" spans="7:10" customFormat="1" x14ac:dyDescent="0.2">
      <c r="G1623" s="3"/>
      <c r="J1623" s="5"/>
    </row>
    <row r="1624" spans="7:10" customFormat="1" x14ac:dyDescent="0.2">
      <c r="G1624" s="3"/>
      <c r="J1624" s="5"/>
    </row>
    <row r="1625" spans="7:10" customFormat="1" x14ac:dyDescent="0.2">
      <c r="G1625" s="3"/>
      <c r="J1625" s="5"/>
    </row>
    <row r="1626" spans="7:10" customFormat="1" x14ac:dyDescent="0.2">
      <c r="G1626" s="3"/>
      <c r="J1626" s="5"/>
    </row>
    <row r="1627" spans="7:10" customFormat="1" x14ac:dyDescent="0.2">
      <c r="G1627" s="3"/>
      <c r="J1627" s="5"/>
    </row>
    <row r="1628" spans="7:10" customFormat="1" x14ac:dyDescent="0.2">
      <c r="G1628" s="3"/>
      <c r="J1628" s="5"/>
    </row>
    <row r="1629" spans="7:10" customFormat="1" x14ac:dyDescent="0.2">
      <c r="G1629" s="3"/>
      <c r="J1629" s="5"/>
    </row>
    <row r="1630" spans="7:10" customFormat="1" x14ac:dyDescent="0.2">
      <c r="G1630" s="3"/>
      <c r="J1630" s="5"/>
    </row>
    <row r="1631" spans="7:10" customFormat="1" x14ac:dyDescent="0.2">
      <c r="G1631" s="3"/>
      <c r="J1631" s="5"/>
    </row>
    <row r="1632" spans="7:10" customFormat="1" x14ac:dyDescent="0.2">
      <c r="G1632" s="3"/>
      <c r="J1632" s="5"/>
    </row>
    <row r="1633" spans="7:10" customFormat="1" x14ac:dyDescent="0.2">
      <c r="G1633" s="3"/>
      <c r="J1633" s="5"/>
    </row>
    <row r="1634" spans="7:10" customFormat="1" x14ac:dyDescent="0.2">
      <c r="G1634" s="3"/>
      <c r="J1634" s="5"/>
    </row>
    <row r="1635" spans="7:10" customFormat="1" x14ac:dyDescent="0.2">
      <c r="G1635" s="3"/>
      <c r="J1635" s="5"/>
    </row>
    <row r="1636" spans="7:10" customFormat="1" x14ac:dyDescent="0.2">
      <c r="G1636" s="3"/>
      <c r="J1636" s="5"/>
    </row>
    <row r="1637" spans="7:10" customFormat="1" x14ac:dyDescent="0.2">
      <c r="G1637" s="3"/>
      <c r="J1637" s="5"/>
    </row>
    <row r="1638" spans="7:10" customFormat="1" x14ac:dyDescent="0.2">
      <c r="G1638" s="3"/>
      <c r="J1638" s="5"/>
    </row>
    <row r="1639" spans="7:10" customFormat="1" x14ac:dyDescent="0.2">
      <c r="G1639" s="3"/>
      <c r="J1639" s="5"/>
    </row>
    <row r="1640" spans="7:10" customFormat="1" x14ac:dyDescent="0.2">
      <c r="G1640" s="3"/>
      <c r="J1640" s="5"/>
    </row>
    <row r="1641" spans="7:10" customFormat="1" x14ac:dyDescent="0.2">
      <c r="G1641" s="3"/>
      <c r="J1641" s="5"/>
    </row>
    <row r="1642" spans="7:10" customFormat="1" x14ac:dyDescent="0.2">
      <c r="G1642" s="3"/>
      <c r="J1642" s="5"/>
    </row>
    <row r="1643" spans="7:10" customFormat="1" x14ac:dyDescent="0.2">
      <c r="G1643" s="3"/>
      <c r="J1643" s="5"/>
    </row>
    <row r="1644" spans="7:10" customFormat="1" x14ac:dyDescent="0.2">
      <c r="G1644" s="3"/>
      <c r="J1644" s="5"/>
    </row>
    <row r="1645" spans="7:10" customFormat="1" x14ac:dyDescent="0.2">
      <c r="G1645" s="3"/>
      <c r="J1645" s="5"/>
    </row>
    <row r="1646" spans="7:10" customFormat="1" x14ac:dyDescent="0.2">
      <c r="G1646" s="3"/>
      <c r="J1646" s="5"/>
    </row>
    <row r="1647" spans="7:10" customFormat="1" x14ac:dyDescent="0.2">
      <c r="G1647" s="3"/>
      <c r="J1647" s="5"/>
    </row>
    <row r="1648" spans="7:10" customFormat="1" x14ac:dyDescent="0.2">
      <c r="G1648" s="3"/>
      <c r="J1648" s="5"/>
    </row>
    <row r="1649" spans="7:10" customFormat="1" x14ac:dyDescent="0.2">
      <c r="G1649" s="3"/>
      <c r="J1649" s="5"/>
    </row>
    <row r="1650" spans="7:10" customFormat="1" x14ac:dyDescent="0.2">
      <c r="G1650" s="3"/>
      <c r="J1650" s="5"/>
    </row>
    <row r="1651" spans="7:10" customFormat="1" x14ac:dyDescent="0.2">
      <c r="G1651" s="3"/>
      <c r="J1651" s="5"/>
    </row>
    <row r="1652" spans="7:10" customFormat="1" x14ac:dyDescent="0.2">
      <c r="G1652" s="3"/>
      <c r="J1652" s="5"/>
    </row>
    <row r="1653" spans="7:10" customFormat="1" x14ac:dyDescent="0.2">
      <c r="G1653" s="3"/>
      <c r="J1653" s="5"/>
    </row>
    <row r="1654" spans="7:10" customFormat="1" x14ac:dyDescent="0.2">
      <c r="G1654" s="3"/>
      <c r="J1654" s="5"/>
    </row>
    <row r="1655" spans="7:10" customFormat="1" x14ac:dyDescent="0.2">
      <c r="G1655" s="3"/>
      <c r="J1655" s="5"/>
    </row>
    <row r="1656" spans="7:10" customFormat="1" x14ac:dyDescent="0.2">
      <c r="G1656" s="3"/>
      <c r="J1656" s="5"/>
    </row>
    <row r="1657" spans="7:10" customFormat="1" x14ac:dyDescent="0.2">
      <c r="G1657" s="3"/>
      <c r="J1657" s="5"/>
    </row>
    <row r="1658" spans="7:10" customFormat="1" x14ac:dyDescent="0.2">
      <c r="G1658" s="3"/>
      <c r="J1658" s="5"/>
    </row>
    <row r="1659" spans="7:10" customFormat="1" x14ac:dyDescent="0.2">
      <c r="G1659" s="3"/>
      <c r="J1659" s="5"/>
    </row>
    <row r="1660" spans="7:10" customFormat="1" x14ac:dyDescent="0.2">
      <c r="G1660" s="3"/>
      <c r="J1660" s="5"/>
    </row>
    <row r="1661" spans="7:10" customFormat="1" x14ac:dyDescent="0.2">
      <c r="G1661" s="3"/>
      <c r="J1661" s="5"/>
    </row>
    <row r="1662" spans="7:10" customFormat="1" x14ac:dyDescent="0.2">
      <c r="G1662" s="3"/>
      <c r="J1662" s="5"/>
    </row>
    <row r="1663" spans="7:10" customFormat="1" x14ac:dyDescent="0.2">
      <c r="G1663" s="3"/>
      <c r="J1663" s="5"/>
    </row>
    <row r="1664" spans="7:10" customFormat="1" x14ac:dyDescent="0.2">
      <c r="G1664" s="3"/>
      <c r="J1664" s="5"/>
    </row>
    <row r="1665" spans="7:10" customFormat="1" x14ac:dyDescent="0.2">
      <c r="G1665" s="3"/>
      <c r="J1665" s="5"/>
    </row>
    <row r="1666" spans="7:10" customFormat="1" x14ac:dyDescent="0.2">
      <c r="G1666" s="3"/>
      <c r="J1666" s="5"/>
    </row>
    <row r="1667" spans="7:10" customFormat="1" x14ac:dyDescent="0.2">
      <c r="G1667" s="3"/>
      <c r="J1667" s="5"/>
    </row>
    <row r="1668" spans="7:10" customFormat="1" x14ac:dyDescent="0.2">
      <c r="G1668" s="3"/>
      <c r="J1668" s="5"/>
    </row>
    <row r="1669" spans="7:10" customFormat="1" x14ac:dyDescent="0.2">
      <c r="G1669" s="3"/>
      <c r="J1669" s="5"/>
    </row>
    <row r="1670" spans="7:10" customFormat="1" x14ac:dyDescent="0.2">
      <c r="G1670" s="3"/>
      <c r="J1670" s="5"/>
    </row>
    <row r="1671" spans="7:10" customFormat="1" x14ac:dyDescent="0.2">
      <c r="G1671" s="3"/>
      <c r="J1671" s="5"/>
    </row>
    <row r="1672" spans="7:10" customFormat="1" x14ac:dyDescent="0.2">
      <c r="G1672" s="3"/>
      <c r="J1672" s="5"/>
    </row>
    <row r="1673" spans="7:10" customFormat="1" x14ac:dyDescent="0.2">
      <c r="G1673" s="3"/>
      <c r="J1673" s="5"/>
    </row>
    <row r="1674" spans="7:10" customFormat="1" x14ac:dyDescent="0.2">
      <c r="G1674" s="3"/>
      <c r="J1674" s="5"/>
    </row>
    <row r="1675" spans="7:10" customFormat="1" x14ac:dyDescent="0.2">
      <c r="G1675" s="3"/>
      <c r="J1675" s="5"/>
    </row>
    <row r="1676" spans="7:10" customFormat="1" x14ac:dyDescent="0.2">
      <c r="G1676" s="3"/>
      <c r="J1676" s="5"/>
    </row>
    <row r="1677" spans="7:10" customFormat="1" x14ac:dyDescent="0.2">
      <c r="G1677" s="3"/>
      <c r="J1677" s="5"/>
    </row>
    <row r="1678" spans="7:10" customFormat="1" x14ac:dyDescent="0.2">
      <c r="G1678" s="3"/>
      <c r="J1678" s="5"/>
    </row>
    <row r="1679" spans="7:10" customFormat="1" x14ac:dyDescent="0.2">
      <c r="G1679" s="3"/>
      <c r="J1679" s="5"/>
    </row>
    <row r="1680" spans="7:10" customFormat="1" x14ac:dyDescent="0.2">
      <c r="G1680" s="3"/>
      <c r="J1680" s="5"/>
    </row>
    <row r="1681" spans="7:10" customFormat="1" x14ac:dyDescent="0.2">
      <c r="G1681" s="3"/>
      <c r="J1681" s="5"/>
    </row>
    <row r="1682" spans="7:10" customFormat="1" x14ac:dyDescent="0.2">
      <c r="G1682" s="3"/>
      <c r="J1682" s="5"/>
    </row>
    <row r="1683" spans="7:10" customFormat="1" x14ac:dyDescent="0.2">
      <c r="G1683" s="3"/>
      <c r="J1683" s="5"/>
    </row>
    <row r="1684" spans="7:10" customFormat="1" x14ac:dyDescent="0.2">
      <c r="G1684" s="3"/>
      <c r="J1684" s="5"/>
    </row>
    <row r="1685" spans="7:10" customFormat="1" x14ac:dyDescent="0.2">
      <c r="G1685" s="3"/>
      <c r="J1685" s="5"/>
    </row>
    <row r="1686" spans="7:10" customFormat="1" x14ac:dyDescent="0.2">
      <c r="G1686" s="3"/>
      <c r="J1686" s="5"/>
    </row>
    <row r="1687" spans="7:10" customFormat="1" x14ac:dyDescent="0.2">
      <c r="G1687" s="3"/>
      <c r="J1687" s="5"/>
    </row>
    <row r="1688" spans="7:10" customFormat="1" x14ac:dyDescent="0.2">
      <c r="G1688" s="3"/>
      <c r="J1688" s="5"/>
    </row>
    <row r="1689" spans="7:10" customFormat="1" x14ac:dyDescent="0.2">
      <c r="G1689" s="3"/>
      <c r="J1689" s="5"/>
    </row>
    <row r="1690" spans="7:10" customFormat="1" x14ac:dyDescent="0.2">
      <c r="G1690" s="3"/>
      <c r="J1690" s="5"/>
    </row>
    <row r="1691" spans="7:10" customFormat="1" x14ac:dyDescent="0.2">
      <c r="G1691" s="3"/>
      <c r="J1691" s="5"/>
    </row>
    <row r="1692" spans="7:10" customFormat="1" x14ac:dyDescent="0.2">
      <c r="G1692" s="3"/>
      <c r="J1692" s="5"/>
    </row>
    <row r="1693" spans="7:10" customFormat="1" x14ac:dyDescent="0.2">
      <c r="G1693" s="3"/>
      <c r="J1693" s="5"/>
    </row>
    <row r="1694" spans="7:10" customFormat="1" x14ac:dyDescent="0.2">
      <c r="G1694" s="3"/>
      <c r="J1694" s="5"/>
    </row>
    <row r="1695" spans="7:10" customFormat="1" x14ac:dyDescent="0.2">
      <c r="G1695" s="3"/>
      <c r="J1695" s="5"/>
    </row>
    <row r="1696" spans="7:10" customFormat="1" x14ac:dyDescent="0.2">
      <c r="G1696" s="3"/>
      <c r="J1696" s="5"/>
    </row>
    <row r="1697" spans="7:10" customFormat="1" x14ac:dyDescent="0.2">
      <c r="G1697" s="3"/>
      <c r="J1697" s="5"/>
    </row>
    <row r="1698" spans="7:10" customFormat="1" x14ac:dyDescent="0.2">
      <c r="G1698" s="3"/>
      <c r="J1698" s="5"/>
    </row>
    <row r="1699" spans="7:10" customFormat="1" x14ac:dyDescent="0.2">
      <c r="G1699" s="3"/>
      <c r="J1699" s="5"/>
    </row>
    <row r="1700" spans="7:10" customFormat="1" x14ac:dyDescent="0.2">
      <c r="G1700" s="3"/>
      <c r="J1700" s="5"/>
    </row>
    <row r="1701" spans="7:10" customFormat="1" x14ac:dyDescent="0.2">
      <c r="G1701" s="3"/>
      <c r="J1701" s="5"/>
    </row>
    <row r="1702" spans="7:10" customFormat="1" x14ac:dyDescent="0.2">
      <c r="G1702" s="3"/>
      <c r="J1702" s="5"/>
    </row>
    <row r="1703" spans="7:10" customFormat="1" x14ac:dyDescent="0.2">
      <c r="G1703" s="3"/>
      <c r="J1703" s="5"/>
    </row>
    <row r="1704" spans="7:10" customFormat="1" x14ac:dyDescent="0.2">
      <c r="G1704" s="3"/>
      <c r="J1704" s="5"/>
    </row>
    <row r="1705" spans="7:10" customFormat="1" x14ac:dyDescent="0.2">
      <c r="G1705" s="3"/>
      <c r="J1705" s="5"/>
    </row>
    <row r="1706" spans="7:10" customFormat="1" x14ac:dyDescent="0.2">
      <c r="G1706" s="3"/>
      <c r="J1706" s="5"/>
    </row>
    <row r="1707" spans="7:10" customFormat="1" x14ac:dyDescent="0.2">
      <c r="G1707" s="3"/>
      <c r="J1707" s="5"/>
    </row>
    <row r="1708" spans="7:10" customFormat="1" x14ac:dyDescent="0.2">
      <c r="G1708" s="3"/>
      <c r="J1708" s="5"/>
    </row>
    <row r="1709" spans="7:10" customFormat="1" x14ac:dyDescent="0.2">
      <c r="G1709" s="3"/>
      <c r="J1709" s="5"/>
    </row>
    <row r="1710" spans="7:10" customFormat="1" x14ac:dyDescent="0.2">
      <c r="G1710" s="3"/>
      <c r="J1710" s="5"/>
    </row>
    <row r="1711" spans="7:10" customFormat="1" x14ac:dyDescent="0.2">
      <c r="G1711" s="3"/>
      <c r="J1711" s="5"/>
    </row>
    <row r="1712" spans="7:10" customFormat="1" x14ac:dyDescent="0.2">
      <c r="G1712" s="3"/>
      <c r="J1712" s="5"/>
    </row>
    <row r="1713" spans="7:10" customFormat="1" x14ac:dyDescent="0.2">
      <c r="G1713" s="3"/>
      <c r="J1713" s="5"/>
    </row>
    <row r="1714" spans="7:10" customFormat="1" x14ac:dyDescent="0.2">
      <c r="G1714" s="3"/>
      <c r="J1714" s="5"/>
    </row>
    <row r="1715" spans="7:10" customFormat="1" x14ac:dyDescent="0.2">
      <c r="G1715" s="3"/>
      <c r="J1715" s="5"/>
    </row>
    <row r="1716" spans="7:10" customFormat="1" x14ac:dyDescent="0.2">
      <c r="G1716" s="3"/>
      <c r="J1716" s="5"/>
    </row>
    <row r="1717" spans="7:10" customFormat="1" x14ac:dyDescent="0.2">
      <c r="G1717" s="3"/>
      <c r="J1717" s="5"/>
    </row>
    <row r="1718" spans="7:10" customFormat="1" x14ac:dyDescent="0.2">
      <c r="G1718" s="3"/>
      <c r="J1718" s="5"/>
    </row>
    <row r="1719" spans="7:10" customFormat="1" x14ac:dyDescent="0.2">
      <c r="G1719" s="3"/>
      <c r="J1719" s="5"/>
    </row>
    <row r="1720" spans="7:10" customFormat="1" x14ac:dyDescent="0.2">
      <c r="G1720" s="3"/>
      <c r="J1720" s="5"/>
    </row>
    <row r="1721" spans="7:10" customFormat="1" x14ac:dyDescent="0.2">
      <c r="G1721" s="3"/>
      <c r="J1721" s="5"/>
    </row>
    <row r="1722" spans="7:10" customFormat="1" x14ac:dyDescent="0.2">
      <c r="G1722" s="3"/>
      <c r="J1722" s="5"/>
    </row>
    <row r="1723" spans="7:10" customFormat="1" x14ac:dyDescent="0.2">
      <c r="G1723" s="3"/>
      <c r="J1723" s="5"/>
    </row>
    <row r="1724" spans="7:10" customFormat="1" x14ac:dyDescent="0.2">
      <c r="G1724" s="3"/>
      <c r="J1724" s="5"/>
    </row>
    <row r="1725" spans="7:10" customFormat="1" x14ac:dyDescent="0.2">
      <c r="G1725" s="3"/>
      <c r="J1725" s="5"/>
    </row>
    <row r="1726" spans="7:10" customFormat="1" x14ac:dyDescent="0.2">
      <c r="G1726" s="3"/>
      <c r="J1726" s="5"/>
    </row>
    <row r="1727" spans="7:10" customFormat="1" x14ac:dyDescent="0.2">
      <c r="G1727" s="3"/>
      <c r="J1727" s="5"/>
    </row>
    <row r="1728" spans="7:10" customFormat="1" x14ac:dyDescent="0.2">
      <c r="G1728" s="3"/>
      <c r="J1728" s="5"/>
    </row>
    <row r="1729" spans="7:10" customFormat="1" x14ac:dyDescent="0.2">
      <c r="G1729" s="3"/>
      <c r="J1729" s="5"/>
    </row>
    <row r="1730" spans="7:10" customFormat="1" x14ac:dyDescent="0.2">
      <c r="G1730" s="3"/>
      <c r="J1730" s="5"/>
    </row>
    <row r="1731" spans="7:10" customFormat="1" x14ac:dyDescent="0.2">
      <c r="G1731" s="3"/>
      <c r="J1731" s="5"/>
    </row>
    <row r="1732" spans="7:10" customFormat="1" x14ac:dyDescent="0.2">
      <c r="G1732" s="3"/>
      <c r="J1732" s="5"/>
    </row>
    <row r="1733" spans="7:10" customFormat="1" x14ac:dyDescent="0.2">
      <c r="G1733" s="3"/>
      <c r="J1733" s="5"/>
    </row>
    <row r="1734" spans="7:10" customFormat="1" x14ac:dyDescent="0.2">
      <c r="G1734" s="3"/>
      <c r="J1734" s="5"/>
    </row>
    <row r="1735" spans="7:10" customFormat="1" x14ac:dyDescent="0.2">
      <c r="G1735" s="3"/>
      <c r="J1735" s="5"/>
    </row>
    <row r="1736" spans="7:10" customFormat="1" x14ac:dyDescent="0.2">
      <c r="G1736" s="3"/>
      <c r="J1736" s="5"/>
    </row>
    <row r="1737" spans="7:10" customFormat="1" x14ac:dyDescent="0.2">
      <c r="G1737" s="3"/>
      <c r="J1737" s="5"/>
    </row>
    <row r="1738" spans="7:10" customFormat="1" x14ac:dyDescent="0.2">
      <c r="G1738" s="3"/>
      <c r="J1738" s="5"/>
    </row>
    <row r="1739" spans="7:10" customFormat="1" x14ac:dyDescent="0.2">
      <c r="G1739" s="3"/>
      <c r="J1739" s="5"/>
    </row>
    <row r="1740" spans="7:10" customFormat="1" x14ac:dyDescent="0.2">
      <c r="G1740" s="3"/>
      <c r="J1740" s="5"/>
    </row>
    <row r="1741" spans="7:10" customFormat="1" x14ac:dyDescent="0.2">
      <c r="G1741" s="3"/>
      <c r="J1741" s="5"/>
    </row>
    <row r="1742" spans="7:10" customFormat="1" x14ac:dyDescent="0.2">
      <c r="G1742" s="3"/>
      <c r="J1742" s="5"/>
    </row>
    <row r="1743" spans="7:10" customFormat="1" x14ac:dyDescent="0.2">
      <c r="G1743" s="3"/>
      <c r="J1743" s="5"/>
    </row>
    <row r="1744" spans="7:10" customFormat="1" x14ac:dyDescent="0.2">
      <c r="G1744" s="3"/>
      <c r="J1744" s="5"/>
    </row>
    <row r="1745" spans="7:10" customFormat="1" x14ac:dyDescent="0.2">
      <c r="G1745" s="3"/>
      <c r="J1745" s="5"/>
    </row>
    <row r="1746" spans="7:10" customFormat="1" x14ac:dyDescent="0.2">
      <c r="G1746" s="3"/>
      <c r="J1746" s="5"/>
    </row>
    <row r="1747" spans="7:10" customFormat="1" x14ac:dyDescent="0.2">
      <c r="G1747" s="3"/>
      <c r="J1747" s="5"/>
    </row>
    <row r="1748" spans="7:10" customFormat="1" x14ac:dyDescent="0.2">
      <c r="G1748" s="3"/>
      <c r="J1748" s="5"/>
    </row>
    <row r="1749" spans="7:10" customFormat="1" x14ac:dyDescent="0.2">
      <c r="G1749" s="3"/>
      <c r="J1749" s="5"/>
    </row>
    <row r="1750" spans="7:10" customFormat="1" x14ac:dyDescent="0.2">
      <c r="G1750" s="3"/>
      <c r="J1750" s="5"/>
    </row>
    <row r="1751" spans="7:10" customFormat="1" x14ac:dyDescent="0.2">
      <c r="G1751" s="3"/>
      <c r="J1751" s="5"/>
    </row>
    <row r="1752" spans="7:10" customFormat="1" x14ac:dyDescent="0.2">
      <c r="G1752" s="3"/>
      <c r="J1752" s="5"/>
    </row>
    <row r="1753" spans="7:10" customFormat="1" x14ac:dyDescent="0.2">
      <c r="G1753" s="3"/>
      <c r="J1753" s="5"/>
    </row>
    <row r="1754" spans="7:10" customFormat="1" x14ac:dyDescent="0.2">
      <c r="G1754" s="3"/>
      <c r="J1754" s="5"/>
    </row>
    <row r="1755" spans="7:10" customFormat="1" x14ac:dyDescent="0.2">
      <c r="G1755" s="3"/>
      <c r="J1755" s="5"/>
    </row>
    <row r="1756" spans="7:10" customFormat="1" x14ac:dyDescent="0.2">
      <c r="G1756" s="3"/>
      <c r="J1756" s="5"/>
    </row>
    <row r="1757" spans="7:10" customFormat="1" x14ac:dyDescent="0.2">
      <c r="G1757" s="3"/>
      <c r="J1757" s="5"/>
    </row>
    <row r="1758" spans="7:10" customFormat="1" x14ac:dyDescent="0.2">
      <c r="G1758" s="3"/>
      <c r="J1758" s="5"/>
    </row>
    <row r="1759" spans="7:10" customFormat="1" x14ac:dyDescent="0.2">
      <c r="G1759" s="3"/>
      <c r="J1759" s="5"/>
    </row>
    <row r="1760" spans="7:10" customFormat="1" x14ac:dyDescent="0.2">
      <c r="G1760" s="3"/>
      <c r="J1760" s="5"/>
    </row>
    <row r="1761" spans="7:10" customFormat="1" x14ac:dyDescent="0.2">
      <c r="G1761" s="3"/>
      <c r="J1761" s="5"/>
    </row>
    <row r="1762" spans="7:10" customFormat="1" x14ac:dyDescent="0.2">
      <c r="G1762" s="3"/>
      <c r="J1762" s="5"/>
    </row>
    <row r="1763" spans="7:10" customFormat="1" x14ac:dyDescent="0.2">
      <c r="G1763" s="3"/>
      <c r="J1763" s="5"/>
    </row>
    <row r="1764" spans="7:10" customFormat="1" x14ac:dyDescent="0.2">
      <c r="G1764" s="3"/>
      <c r="J1764" s="5"/>
    </row>
    <row r="1765" spans="7:10" customFormat="1" x14ac:dyDescent="0.2">
      <c r="G1765" s="3"/>
      <c r="J1765" s="5"/>
    </row>
    <row r="1766" spans="7:10" customFormat="1" x14ac:dyDescent="0.2">
      <c r="G1766" s="3"/>
      <c r="J1766" s="5"/>
    </row>
    <row r="1767" spans="7:10" customFormat="1" x14ac:dyDescent="0.2">
      <c r="G1767" s="3"/>
      <c r="J1767" s="5"/>
    </row>
    <row r="1768" spans="7:10" customFormat="1" x14ac:dyDescent="0.2">
      <c r="G1768" s="3"/>
      <c r="J1768" s="5"/>
    </row>
    <row r="1769" spans="7:10" customFormat="1" x14ac:dyDescent="0.2">
      <c r="G1769" s="3"/>
      <c r="J1769" s="5"/>
    </row>
    <row r="1770" spans="7:10" customFormat="1" x14ac:dyDescent="0.2">
      <c r="G1770" s="3"/>
      <c r="J1770" s="5"/>
    </row>
    <row r="1771" spans="7:10" customFormat="1" x14ac:dyDescent="0.2">
      <c r="G1771" s="3"/>
      <c r="J1771" s="5"/>
    </row>
    <row r="1772" spans="7:10" customFormat="1" x14ac:dyDescent="0.2">
      <c r="G1772" s="3"/>
      <c r="J1772" s="5"/>
    </row>
    <row r="1773" spans="7:10" customFormat="1" x14ac:dyDescent="0.2">
      <c r="G1773" s="3"/>
      <c r="J1773" s="5"/>
    </row>
    <row r="1774" spans="7:10" customFormat="1" x14ac:dyDescent="0.2">
      <c r="G1774" s="3"/>
      <c r="J1774" s="5"/>
    </row>
    <row r="1775" spans="7:10" customFormat="1" x14ac:dyDescent="0.2">
      <c r="G1775" s="3"/>
      <c r="J1775" s="5"/>
    </row>
    <row r="1776" spans="7:10" customFormat="1" x14ac:dyDescent="0.2">
      <c r="G1776" s="3"/>
      <c r="J1776" s="5"/>
    </row>
    <row r="1777" spans="7:10" customFormat="1" x14ac:dyDescent="0.2">
      <c r="G1777" s="3"/>
      <c r="J1777" s="5"/>
    </row>
    <row r="1778" spans="7:10" customFormat="1" x14ac:dyDescent="0.2">
      <c r="G1778" s="3"/>
      <c r="J1778" s="5"/>
    </row>
    <row r="1779" spans="7:10" customFormat="1" x14ac:dyDescent="0.2">
      <c r="G1779" s="3"/>
      <c r="J1779" s="5"/>
    </row>
    <row r="1780" spans="7:10" customFormat="1" x14ac:dyDescent="0.2">
      <c r="G1780" s="3"/>
      <c r="J1780" s="5"/>
    </row>
    <row r="1781" spans="7:10" customFormat="1" x14ac:dyDescent="0.2">
      <c r="G1781" s="3"/>
      <c r="J1781" s="5"/>
    </row>
    <row r="1782" spans="7:10" customFormat="1" x14ac:dyDescent="0.2">
      <c r="G1782" s="3"/>
      <c r="J1782" s="5"/>
    </row>
    <row r="1783" spans="7:10" customFormat="1" x14ac:dyDescent="0.2">
      <c r="G1783" s="3"/>
      <c r="J1783" s="5"/>
    </row>
    <row r="1784" spans="7:10" customFormat="1" x14ac:dyDescent="0.2">
      <c r="G1784" s="3"/>
      <c r="J1784" s="5"/>
    </row>
    <row r="1785" spans="7:10" customFormat="1" x14ac:dyDescent="0.2">
      <c r="G1785" s="3"/>
      <c r="J1785" s="5"/>
    </row>
    <row r="1786" spans="7:10" customFormat="1" x14ac:dyDescent="0.2">
      <c r="G1786" s="3"/>
      <c r="J1786" s="5"/>
    </row>
    <row r="1787" spans="7:10" customFormat="1" x14ac:dyDescent="0.2">
      <c r="G1787" s="3"/>
      <c r="J1787" s="5"/>
    </row>
    <row r="1788" spans="7:10" customFormat="1" x14ac:dyDescent="0.2">
      <c r="G1788" s="3"/>
      <c r="J1788" s="5"/>
    </row>
    <row r="1789" spans="7:10" customFormat="1" x14ac:dyDescent="0.2">
      <c r="G1789" s="3"/>
      <c r="J1789" s="5"/>
    </row>
    <row r="1790" spans="7:10" customFormat="1" x14ac:dyDescent="0.2">
      <c r="G1790" s="3"/>
      <c r="J1790" s="5"/>
    </row>
    <row r="1791" spans="7:10" customFormat="1" x14ac:dyDescent="0.2">
      <c r="G1791" s="3"/>
      <c r="J1791" s="5"/>
    </row>
    <row r="1792" spans="7:10" customFormat="1" x14ac:dyDescent="0.2">
      <c r="G1792" s="3"/>
      <c r="J1792" s="5"/>
    </row>
    <row r="1793" spans="7:10" customFormat="1" x14ac:dyDescent="0.2">
      <c r="G1793" s="3"/>
      <c r="J1793" s="5"/>
    </row>
    <row r="1794" spans="7:10" customFormat="1" x14ac:dyDescent="0.2">
      <c r="G1794" s="3"/>
      <c r="J1794" s="5"/>
    </row>
    <row r="1795" spans="7:10" customFormat="1" x14ac:dyDescent="0.2">
      <c r="G1795" s="3"/>
      <c r="J1795" s="5"/>
    </row>
    <row r="1796" spans="7:10" customFormat="1" x14ac:dyDescent="0.2">
      <c r="G1796" s="3"/>
      <c r="J1796" s="5"/>
    </row>
    <row r="1797" spans="7:10" customFormat="1" x14ac:dyDescent="0.2">
      <c r="G1797" s="3"/>
      <c r="J1797" s="5"/>
    </row>
    <row r="1798" spans="7:10" customFormat="1" x14ac:dyDescent="0.2">
      <c r="G1798" s="3"/>
      <c r="J1798" s="5"/>
    </row>
    <row r="1799" spans="7:10" customFormat="1" x14ac:dyDescent="0.2">
      <c r="G1799" s="3"/>
      <c r="J1799" s="5"/>
    </row>
    <row r="1800" spans="7:10" customFormat="1" x14ac:dyDescent="0.2">
      <c r="G1800" s="3"/>
      <c r="J1800" s="5"/>
    </row>
    <row r="1801" spans="7:10" customFormat="1" x14ac:dyDescent="0.2">
      <c r="G1801" s="3"/>
      <c r="J1801" s="5"/>
    </row>
    <row r="1802" spans="7:10" customFormat="1" x14ac:dyDescent="0.2">
      <c r="G1802" s="3"/>
      <c r="J1802" s="5"/>
    </row>
    <row r="1803" spans="7:10" customFormat="1" x14ac:dyDescent="0.2">
      <c r="G1803" s="3"/>
      <c r="J1803" s="5"/>
    </row>
    <row r="1804" spans="7:10" customFormat="1" x14ac:dyDescent="0.2">
      <c r="G1804" s="3"/>
      <c r="J1804" s="5"/>
    </row>
    <row r="1805" spans="7:10" customFormat="1" x14ac:dyDescent="0.2">
      <c r="G1805" s="3"/>
      <c r="J1805" s="5"/>
    </row>
    <row r="1806" spans="7:10" customFormat="1" x14ac:dyDescent="0.2">
      <c r="G1806" s="3"/>
      <c r="J1806" s="5"/>
    </row>
    <row r="1807" spans="7:10" customFormat="1" x14ac:dyDescent="0.2">
      <c r="G1807" s="3"/>
      <c r="J1807" s="5"/>
    </row>
    <row r="1808" spans="7:10" customFormat="1" x14ac:dyDescent="0.2">
      <c r="G1808" s="3"/>
      <c r="J1808" s="5"/>
    </row>
    <row r="1809" spans="7:10" customFormat="1" x14ac:dyDescent="0.2">
      <c r="G1809" s="3"/>
      <c r="J1809" s="5"/>
    </row>
    <row r="1810" spans="7:10" customFormat="1" x14ac:dyDescent="0.2">
      <c r="G1810" s="3"/>
      <c r="J1810" s="5"/>
    </row>
    <row r="1811" spans="7:10" customFormat="1" x14ac:dyDescent="0.2">
      <c r="G1811" s="3"/>
      <c r="J1811" s="5"/>
    </row>
    <row r="1812" spans="7:10" customFormat="1" x14ac:dyDescent="0.2">
      <c r="G1812" s="3"/>
      <c r="J1812" s="5"/>
    </row>
    <row r="1813" spans="7:10" customFormat="1" x14ac:dyDescent="0.2">
      <c r="G1813" s="3"/>
      <c r="J1813" s="5"/>
    </row>
    <row r="1814" spans="7:10" customFormat="1" x14ac:dyDescent="0.2">
      <c r="G1814" s="3"/>
      <c r="J1814" s="5"/>
    </row>
    <row r="1815" spans="7:10" customFormat="1" x14ac:dyDescent="0.2">
      <c r="G1815" s="3"/>
      <c r="J1815" s="5"/>
    </row>
    <row r="1816" spans="7:10" customFormat="1" x14ac:dyDescent="0.2">
      <c r="G1816" s="3"/>
      <c r="J1816" s="5"/>
    </row>
    <row r="1817" spans="7:10" customFormat="1" x14ac:dyDescent="0.2">
      <c r="G1817" s="3"/>
      <c r="J1817" s="5"/>
    </row>
    <row r="1818" spans="7:10" customFormat="1" x14ac:dyDescent="0.2">
      <c r="G1818" s="3"/>
      <c r="J1818" s="5"/>
    </row>
    <row r="1819" spans="7:10" customFormat="1" x14ac:dyDescent="0.2">
      <c r="G1819" s="3"/>
      <c r="J1819" s="5"/>
    </row>
    <row r="1820" spans="7:10" customFormat="1" x14ac:dyDescent="0.2">
      <c r="G1820" s="3"/>
      <c r="J1820" s="5"/>
    </row>
    <row r="1821" spans="7:10" customFormat="1" x14ac:dyDescent="0.2">
      <c r="G1821" s="3"/>
      <c r="J1821" s="5"/>
    </row>
    <row r="1822" spans="7:10" customFormat="1" x14ac:dyDescent="0.2">
      <c r="G1822" s="3"/>
      <c r="J1822" s="5"/>
    </row>
    <row r="1823" spans="7:10" customFormat="1" x14ac:dyDescent="0.2">
      <c r="G1823" s="3"/>
      <c r="J1823" s="5"/>
    </row>
    <row r="1824" spans="7:10" customFormat="1" x14ac:dyDescent="0.2">
      <c r="G1824" s="3"/>
      <c r="J1824" s="5"/>
    </row>
    <row r="1825" spans="7:10" customFormat="1" x14ac:dyDescent="0.2">
      <c r="G1825" s="3"/>
      <c r="J1825" s="5"/>
    </row>
    <row r="1826" spans="7:10" customFormat="1" x14ac:dyDescent="0.2">
      <c r="G1826" s="3"/>
      <c r="J1826" s="5"/>
    </row>
    <row r="1827" spans="7:10" customFormat="1" x14ac:dyDescent="0.2">
      <c r="G1827" s="3"/>
      <c r="J1827" s="5"/>
    </row>
    <row r="1828" spans="7:10" customFormat="1" x14ac:dyDescent="0.2">
      <c r="G1828" s="3"/>
      <c r="J1828" s="5"/>
    </row>
    <row r="1829" spans="7:10" customFormat="1" x14ac:dyDescent="0.2">
      <c r="G1829" s="3"/>
      <c r="J1829" s="5"/>
    </row>
    <row r="1830" spans="7:10" customFormat="1" x14ac:dyDescent="0.2">
      <c r="G1830" s="3"/>
      <c r="J1830" s="5"/>
    </row>
    <row r="1831" spans="7:10" customFormat="1" x14ac:dyDescent="0.2">
      <c r="G1831" s="3"/>
      <c r="J1831" s="5"/>
    </row>
    <row r="1832" spans="7:10" customFormat="1" x14ac:dyDescent="0.2">
      <c r="G1832" s="3"/>
      <c r="J1832" s="5"/>
    </row>
    <row r="1833" spans="7:10" customFormat="1" x14ac:dyDescent="0.2">
      <c r="G1833" s="3"/>
      <c r="J1833" s="5"/>
    </row>
    <row r="1834" spans="7:10" customFormat="1" x14ac:dyDescent="0.2">
      <c r="G1834" s="3"/>
      <c r="J1834" s="5"/>
    </row>
    <row r="1835" spans="7:10" customFormat="1" x14ac:dyDescent="0.2">
      <c r="G1835" s="3"/>
      <c r="J1835" s="5"/>
    </row>
    <row r="1836" spans="7:10" customFormat="1" x14ac:dyDescent="0.2">
      <c r="G1836" s="3"/>
      <c r="J1836" s="5"/>
    </row>
    <row r="1837" spans="7:10" customFormat="1" x14ac:dyDescent="0.2">
      <c r="G1837" s="3"/>
      <c r="J1837" s="5"/>
    </row>
    <row r="1838" spans="7:10" customFormat="1" x14ac:dyDescent="0.2">
      <c r="G1838" s="3"/>
      <c r="J1838" s="5"/>
    </row>
    <row r="1839" spans="7:10" customFormat="1" x14ac:dyDescent="0.2">
      <c r="G1839" s="3"/>
      <c r="J1839" s="5"/>
    </row>
    <row r="1840" spans="7:10" customFormat="1" x14ac:dyDescent="0.2">
      <c r="G1840" s="3"/>
      <c r="J1840" s="5"/>
    </row>
    <row r="1841" spans="7:10" customFormat="1" x14ac:dyDescent="0.2">
      <c r="G1841" s="3"/>
      <c r="J1841" s="5"/>
    </row>
    <row r="1842" spans="7:10" customFormat="1" x14ac:dyDescent="0.2">
      <c r="G1842" s="3"/>
      <c r="J1842" s="5"/>
    </row>
    <row r="1843" spans="7:10" customFormat="1" x14ac:dyDescent="0.2">
      <c r="G1843" s="3"/>
      <c r="J1843" s="5"/>
    </row>
    <row r="1844" spans="7:10" customFormat="1" x14ac:dyDescent="0.2">
      <c r="G1844" s="3"/>
      <c r="J1844" s="5"/>
    </row>
    <row r="1845" spans="7:10" customFormat="1" x14ac:dyDescent="0.2">
      <c r="G1845" s="3"/>
      <c r="J1845" s="5"/>
    </row>
    <row r="1846" spans="7:10" customFormat="1" x14ac:dyDescent="0.2">
      <c r="G1846" s="3"/>
      <c r="J1846" s="5"/>
    </row>
    <row r="1847" spans="7:10" customFormat="1" x14ac:dyDescent="0.2">
      <c r="G1847" s="3"/>
      <c r="J1847" s="5"/>
    </row>
    <row r="1848" spans="7:10" customFormat="1" x14ac:dyDescent="0.2">
      <c r="G1848" s="3"/>
      <c r="J1848" s="5"/>
    </row>
    <row r="1849" spans="7:10" customFormat="1" x14ac:dyDescent="0.2">
      <c r="G1849" s="3"/>
      <c r="J1849" s="5"/>
    </row>
    <row r="1850" spans="7:10" customFormat="1" x14ac:dyDescent="0.2">
      <c r="G1850" s="3"/>
      <c r="J1850" s="5"/>
    </row>
    <row r="1851" spans="7:10" customFormat="1" x14ac:dyDescent="0.2">
      <c r="G1851" s="3"/>
      <c r="J1851" s="5"/>
    </row>
    <row r="1852" spans="7:10" customFormat="1" x14ac:dyDescent="0.2">
      <c r="G1852" s="3"/>
      <c r="J1852" s="5"/>
    </row>
    <row r="1853" spans="7:10" customFormat="1" x14ac:dyDescent="0.2">
      <c r="G1853" s="3"/>
      <c r="J1853" s="5"/>
    </row>
    <row r="1854" spans="7:10" customFormat="1" x14ac:dyDescent="0.2">
      <c r="G1854" s="3"/>
      <c r="J1854" s="5"/>
    </row>
    <row r="1855" spans="7:10" customFormat="1" x14ac:dyDescent="0.2">
      <c r="G1855" s="3"/>
      <c r="J1855" s="5"/>
    </row>
    <row r="1856" spans="7:10" customFormat="1" x14ac:dyDescent="0.2">
      <c r="G1856" s="3"/>
      <c r="J1856" s="5"/>
    </row>
    <row r="1857" spans="7:10" customFormat="1" x14ac:dyDescent="0.2">
      <c r="G1857" s="3"/>
      <c r="J1857" s="5"/>
    </row>
    <row r="1858" spans="7:10" customFormat="1" x14ac:dyDescent="0.2">
      <c r="G1858" s="3"/>
      <c r="J1858" s="5"/>
    </row>
    <row r="1859" spans="7:10" customFormat="1" x14ac:dyDescent="0.2">
      <c r="G1859" s="3"/>
      <c r="J1859" s="5"/>
    </row>
    <row r="1860" spans="7:10" customFormat="1" x14ac:dyDescent="0.2">
      <c r="G1860" s="3"/>
      <c r="J1860" s="5"/>
    </row>
    <row r="1861" spans="7:10" customFormat="1" x14ac:dyDescent="0.2">
      <c r="G1861" s="3"/>
      <c r="J1861" s="5"/>
    </row>
    <row r="1862" spans="7:10" customFormat="1" x14ac:dyDescent="0.2">
      <c r="G1862" s="3"/>
      <c r="J1862" s="5"/>
    </row>
    <row r="1863" spans="7:10" customFormat="1" x14ac:dyDescent="0.2">
      <c r="G1863" s="3"/>
      <c r="J1863" s="5"/>
    </row>
    <row r="1864" spans="7:10" customFormat="1" x14ac:dyDescent="0.2">
      <c r="G1864" s="3"/>
      <c r="J1864" s="5"/>
    </row>
    <row r="1865" spans="7:10" customFormat="1" x14ac:dyDescent="0.2">
      <c r="G1865" s="3"/>
      <c r="J1865" s="5"/>
    </row>
    <row r="1866" spans="7:10" customFormat="1" x14ac:dyDescent="0.2">
      <c r="G1866" s="3"/>
      <c r="J1866" s="5"/>
    </row>
    <row r="1867" spans="7:10" customFormat="1" x14ac:dyDescent="0.2">
      <c r="G1867" s="3"/>
      <c r="J1867" s="5"/>
    </row>
    <row r="1868" spans="7:10" customFormat="1" x14ac:dyDescent="0.2">
      <c r="G1868" s="3"/>
      <c r="J1868" s="5"/>
    </row>
    <row r="1869" spans="7:10" customFormat="1" x14ac:dyDescent="0.2">
      <c r="G1869" s="3"/>
      <c r="J1869" s="5"/>
    </row>
    <row r="1870" spans="7:10" customFormat="1" x14ac:dyDescent="0.2">
      <c r="G1870" s="3"/>
      <c r="J1870" s="5"/>
    </row>
    <row r="1871" spans="7:10" customFormat="1" x14ac:dyDescent="0.2">
      <c r="G1871" s="3"/>
      <c r="J1871" s="5"/>
    </row>
    <row r="1872" spans="7:10" customFormat="1" x14ac:dyDescent="0.2">
      <c r="G1872" s="3"/>
      <c r="J1872" s="5"/>
    </row>
    <row r="1873" spans="7:10" customFormat="1" x14ac:dyDescent="0.2">
      <c r="G1873" s="3"/>
      <c r="J1873" s="5"/>
    </row>
    <row r="1874" spans="7:10" customFormat="1" x14ac:dyDescent="0.2">
      <c r="G1874" s="3"/>
      <c r="J1874" s="5"/>
    </row>
    <row r="1875" spans="7:10" customFormat="1" x14ac:dyDescent="0.2">
      <c r="G1875" s="3"/>
      <c r="J1875" s="5"/>
    </row>
    <row r="1876" spans="7:10" customFormat="1" x14ac:dyDescent="0.2">
      <c r="G1876" s="3"/>
      <c r="J1876" s="5"/>
    </row>
    <row r="1877" spans="7:10" customFormat="1" x14ac:dyDescent="0.2">
      <c r="G1877" s="3"/>
      <c r="J1877" s="5"/>
    </row>
    <row r="1878" spans="7:10" customFormat="1" x14ac:dyDescent="0.2">
      <c r="G1878" s="3"/>
      <c r="J1878" s="5"/>
    </row>
    <row r="1879" spans="7:10" customFormat="1" x14ac:dyDescent="0.2">
      <c r="G1879" s="3"/>
      <c r="J1879" s="5"/>
    </row>
    <row r="1880" spans="7:10" customFormat="1" x14ac:dyDescent="0.2">
      <c r="G1880" s="3"/>
      <c r="J1880" s="5"/>
    </row>
    <row r="1881" spans="7:10" customFormat="1" x14ac:dyDescent="0.2">
      <c r="G1881" s="3"/>
      <c r="J1881" s="5"/>
    </row>
    <row r="1882" spans="7:10" customFormat="1" x14ac:dyDescent="0.2">
      <c r="G1882" s="3"/>
      <c r="J1882" s="5"/>
    </row>
    <row r="1883" spans="7:10" customFormat="1" x14ac:dyDescent="0.2">
      <c r="G1883" s="3"/>
      <c r="J1883" s="5"/>
    </row>
    <row r="1884" spans="7:10" customFormat="1" x14ac:dyDescent="0.2">
      <c r="G1884" s="3"/>
      <c r="J1884" s="5"/>
    </row>
    <row r="1885" spans="7:10" customFormat="1" x14ac:dyDescent="0.2">
      <c r="G1885" s="3"/>
      <c r="J1885" s="5"/>
    </row>
    <row r="1886" spans="7:10" customFormat="1" x14ac:dyDescent="0.2">
      <c r="G1886" s="3"/>
      <c r="J1886" s="5"/>
    </row>
    <row r="1887" spans="7:10" customFormat="1" x14ac:dyDescent="0.2">
      <c r="G1887" s="3"/>
      <c r="J1887" s="5"/>
    </row>
    <row r="1888" spans="7:10" customFormat="1" x14ac:dyDescent="0.2">
      <c r="G1888" s="3"/>
      <c r="J1888" s="5"/>
    </row>
    <row r="1889" spans="7:10" customFormat="1" x14ac:dyDescent="0.2">
      <c r="G1889" s="3"/>
      <c r="J1889" s="5"/>
    </row>
    <row r="1890" spans="7:10" customFormat="1" x14ac:dyDescent="0.2">
      <c r="G1890" s="3"/>
      <c r="J1890" s="5"/>
    </row>
    <row r="1891" spans="7:10" customFormat="1" x14ac:dyDescent="0.2">
      <c r="G1891" s="3"/>
      <c r="J1891" s="5"/>
    </row>
    <row r="1892" spans="7:10" customFormat="1" x14ac:dyDescent="0.2">
      <c r="G1892" s="3"/>
      <c r="J1892" s="5"/>
    </row>
    <row r="1893" spans="7:10" customFormat="1" x14ac:dyDescent="0.2">
      <c r="G1893" s="3"/>
      <c r="J1893" s="5"/>
    </row>
    <row r="1894" spans="7:10" customFormat="1" x14ac:dyDescent="0.2">
      <c r="G1894" s="3"/>
      <c r="J1894" s="5"/>
    </row>
    <row r="1895" spans="7:10" customFormat="1" x14ac:dyDescent="0.2">
      <c r="G1895" s="3"/>
      <c r="J1895" s="5"/>
    </row>
    <row r="1896" spans="7:10" customFormat="1" x14ac:dyDescent="0.2">
      <c r="G1896" s="3"/>
      <c r="J1896" s="5"/>
    </row>
    <row r="1897" spans="7:10" customFormat="1" x14ac:dyDescent="0.2">
      <c r="G1897" s="3"/>
      <c r="J1897" s="5"/>
    </row>
    <row r="1898" spans="7:10" customFormat="1" x14ac:dyDescent="0.2">
      <c r="G1898" s="3"/>
      <c r="J1898" s="5"/>
    </row>
    <row r="1899" spans="7:10" customFormat="1" x14ac:dyDescent="0.2">
      <c r="G1899" s="3"/>
      <c r="J1899" s="5"/>
    </row>
    <row r="1900" spans="7:10" customFormat="1" x14ac:dyDescent="0.2">
      <c r="G1900" s="3"/>
      <c r="J1900" s="5"/>
    </row>
    <row r="1901" spans="7:10" customFormat="1" x14ac:dyDescent="0.2">
      <c r="G1901" s="3"/>
      <c r="J1901" s="5"/>
    </row>
    <row r="1902" spans="7:10" customFormat="1" x14ac:dyDescent="0.2">
      <c r="G1902" s="3"/>
      <c r="J1902" s="5"/>
    </row>
    <row r="1903" spans="7:10" customFormat="1" x14ac:dyDescent="0.2">
      <c r="G1903" s="3"/>
      <c r="J1903" s="5"/>
    </row>
    <row r="1904" spans="7:10" customFormat="1" x14ac:dyDescent="0.2">
      <c r="G1904" s="3"/>
      <c r="J1904" s="5"/>
    </row>
    <row r="1905" spans="7:10" customFormat="1" x14ac:dyDescent="0.2">
      <c r="G1905" s="3"/>
      <c r="J1905" s="5"/>
    </row>
    <row r="1906" spans="7:10" customFormat="1" x14ac:dyDescent="0.2">
      <c r="G1906" s="3"/>
      <c r="J1906" s="5"/>
    </row>
    <row r="1907" spans="7:10" customFormat="1" x14ac:dyDescent="0.2">
      <c r="G1907" s="3"/>
      <c r="J1907" s="5"/>
    </row>
    <row r="1908" spans="7:10" customFormat="1" x14ac:dyDescent="0.2">
      <c r="G1908" s="3"/>
      <c r="J1908" s="5"/>
    </row>
    <row r="1909" spans="7:10" customFormat="1" x14ac:dyDescent="0.2">
      <c r="G1909" s="3"/>
      <c r="J1909" s="5"/>
    </row>
    <row r="1910" spans="7:10" customFormat="1" x14ac:dyDescent="0.2">
      <c r="G1910" s="3"/>
      <c r="J1910" s="5"/>
    </row>
    <row r="1911" spans="7:10" customFormat="1" x14ac:dyDescent="0.2">
      <c r="G1911" s="3"/>
      <c r="J1911" s="5"/>
    </row>
    <row r="1912" spans="7:10" customFormat="1" x14ac:dyDescent="0.2">
      <c r="G1912" s="3"/>
      <c r="J1912" s="5"/>
    </row>
    <row r="1913" spans="7:10" customFormat="1" x14ac:dyDescent="0.2">
      <c r="G1913" s="3"/>
      <c r="J1913" s="5"/>
    </row>
    <row r="1914" spans="7:10" customFormat="1" x14ac:dyDescent="0.2">
      <c r="G1914" s="3"/>
      <c r="J1914" s="5"/>
    </row>
    <row r="1915" spans="7:10" customFormat="1" x14ac:dyDescent="0.2">
      <c r="G1915" s="3"/>
      <c r="J1915" s="5"/>
    </row>
    <row r="1916" spans="7:10" customFormat="1" x14ac:dyDescent="0.2">
      <c r="G1916" s="3"/>
      <c r="J1916" s="5"/>
    </row>
    <row r="1917" spans="7:10" customFormat="1" x14ac:dyDescent="0.2">
      <c r="G1917" s="3"/>
      <c r="J1917" s="5"/>
    </row>
    <row r="1918" spans="7:10" customFormat="1" x14ac:dyDescent="0.2">
      <c r="G1918" s="3"/>
      <c r="J1918" s="5"/>
    </row>
    <row r="1919" spans="7:10" customFormat="1" x14ac:dyDescent="0.2">
      <c r="G1919" s="3"/>
      <c r="J1919" s="5"/>
    </row>
    <row r="1920" spans="7:10" customFormat="1" x14ac:dyDescent="0.2">
      <c r="G1920" s="3"/>
      <c r="J1920" s="5"/>
    </row>
    <row r="1921" spans="7:10" customFormat="1" x14ac:dyDescent="0.2">
      <c r="G1921" s="3"/>
      <c r="J1921" s="5"/>
    </row>
    <row r="1922" spans="7:10" customFormat="1" x14ac:dyDescent="0.2">
      <c r="G1922" s="3"/>
      <c r="J1922" s="5"/>
    </row>
    <row r="1923" spans="7:10" customFormat="1" x14ac:dyDescent="0.2">
      <c r="G1923" s="3"/>
      <c r="J1923" s="5"/>
    </row>
    <row r="1924" spans="7:10" customFormat="1" x14ac:dyDescent="0.2">
      <c r="G1924" s="3"/>
      <c r="J1924" s="5"/>
    </row>
    <row r="1925" spans="7:10" customFormat="1" x14ac:dyDescent="0.2">
      <c r="G1925" s="3"/>
      <c r="J1925" s="5"/>
    </row>
    <row r="1926" spans="7:10" customFormat="1" x14ac:dyDescent="0.2">
      <c r="G1926" s="3"/>
      <c r="J1926" s="5"/>
    </row>
    <row r="1927" spans="7:10" customFormat="1" x14ac:dyDescent="0.2">
      <c r="G1927" s="3"/>
      <c r="J1927" s="5"/>
    </row>
    <row r="1928" spans="7:10" customFormat="1" x14ac:dyDescent="0.2">
      <c r="G1928" s="3"/>
      <c r="J1928" s="5"/>
    </row>
    <row r="1929" spans="7:10" customFormat="1" x14ac:dyDescent="0.2">
      <c r="G1929" s="3"/>
      <c r="J1929" s="5"/>
    </row>
    <row r="1930" spans="7:10" customFormat="1" x14ac:dyDescent="0.2">
      <c r="G1930" s="3"/>
      <c r="J1930" s="5"/>
    </row>
    <row r="1931" spans="7:10" customFormat="1" x14ac:dyDescent="0.2">
      <c r="G1931" s="3"/>
      <c r="J1931" s="5"/>
    </row>
    <row r="1932" spans="7:10" customFormat="1" x14ac:dyDescent="0.2">
      <c r="G1932" s="3"/>
      <c r="J1932" s="5"/>
    </row>
    <row r="1933" spans="7:10" customFormat="1" x14ac:dyDescent="0.2">
      <c r="G1933" s="3"/>
      <c r="J1933" s="5"/>
    </row>
    <row r="1934" spans="7:10" customFormat="1" x14ac:dyDescent="0.2">
      <c r="G1934" s="3"/>
      <c r="J1934" s="5"/>
    </row>
    <row r="1935" spans="7:10" customFormat="1" x14ac:dyDescent="0.2">
      <c r="G1935" s="3"/>
      <c r="J1935" s="5"/>
    </row>
    <row r="1936" spans="7:10" customFormat="1" x14ac:dyDescent="0.2">
      <c r="G1936" s="3"/>
      <c r="J1936" s="5"/>
    </row>
    <row r="1937" spans="7:10" customFormat="1" x14ac:dyDescent="0.2">
      <c r="G1937" s="3"/>
      <c r="J1937" s="5"/>
    </row>
    <row r="1938" spans="7:10" customFormat="1" x14ac:dyDescent="0.2">
      <c r="G1938" s="3"/>
      <c r="J1938" s="5"/>
    </row>
    <row r="1939" spans="7:10" customFormat="1" x14ac:dyDescent="0.2">
      <c r="G1939" s="3"/>
      <c r="J1939" s="5"/>
    </row>
    <row r="1940" spans="7:10" customFormat="1" x14ac:dyDescent="0.2">
      <c r="G1940" s="3"/>
      <c r="J1940" s="5"/>
    </row>
    <row r="1941" spans="7:10" customFormat="1" x14ac:dyDescent="0.2">
      <c r="G1941" s="3"/>
      <c r="J1941" s="5"/>
    </row>
    <row r="1942" spans="7:10" customFormat="1" x14ac:dyDescent="0.2">
      <c r="G1942" s="3"/>
      <c r="J1942" s="5"/>
    </row>
    <row r="1943" spans="7:10" customFormat="1" x14ac:dyDescent="0.2">
      <c r="G1943" s="3"/>
      <c r="J1943" s="5"/>
    </row>
    <row r="1944" spans="7:10" customFormat="1" x14ac:dyDescent="0.2">
      <c r="G1944" s="3"/>
      <c r="J1944" s="5"/>
    </row>
    <row r="1945" spans="7:10" customFormat="1" x14ac:dyDescent="0.2">
      <c r="G1945" s="3"/>
      <c r="J1945" s="5"/>
    </row>
    <row r="1946" spans="7:10" customFormat="1" x14ac:dyDescent="0.2">
      <c r="G1946" s="3"/>
      <c r="J1946" s="5"/>
    </row>
    <row r="1947" spans="7:10" customFormat="1" x14ac:dyDescent="0.2">
      <c r="G1947" s="3"/>
      <c r="J1947" s="5"/>
    </row>
    <row r="1948" spans="7:10" customFormat="1" x14ac:dyDescent="0.2">
      <c r="G1948" s="3"/>
      <c r="J1948" s="5"/>
    </row>
    <row r="1949" spans="7:10" customFormat="1" x14ac:dyDescent="0.2">
      <c r="G1949" s="3"/>
      <c r="J1949" s="5"/>
    </row>
    <row r="1950" spans="7:10" customFormat="1" x14ac:dyDescent="0.2">
      <c r="G1950" s="3"/>
      <c r="J1950" s="5"/>
    </row>
    <row r="1951" spans="7:10" customFormat="1" x14ac:dyDescent="0.2">
      <c r="G1951" s="3"/>
      <c r="J1951" s="5"/>
    </row>
    <row r="1952" spans="7:10" customFormat="1" x14ac:dyDescent="0.2">
      <c r="G1952" s="3"/>
      <c r="J1952" s="5"/>
    </row>
    <row r="1953" spans="7:10" customFormat="1" x14ac:dyDescent="0.2">
      <c r="G1953" s="3"/>
      <c r="J1953" s="5"/>
    </row>
    <row r="1954" spans="7:10" customFormat="1" x14ac:dyDescent="0.2">
      <c r="G1954" s="3"/>
      <c r="J1954" s="5"/>
    </row>
    <row r="1955" spans="7:10" customFormat="1" x14ac:dyDescent="0.2">
      <c r="G1955" s="3"/>
      <c r="J1955" s="5"/>
    </row>
    <row r="1956" spans="7:10" customFormat="1" x14ac:dyDescent="0.2">
      <c r="G1956" s="3"/>
      <c r="J1956" s="5"/>
    </row>
    <row r="1957" spans="7:10" customFormat="1" x14ac:dyDescent="0.2">
      <c r="G1957" s="3"/>
      <c r="J1957" s="5"/>
    </row>
    <row r="1958" spans="7:10" customFormat="1" x14ac:dyDescent="0.2">
      <c r="G1958" s="3"/>
      <c r="J1958" s="5"/>
    </row>
    <row r="1959" spans="7:10" customFormat="1" x14ac:dyDescent="0.2">
      <c r="G1959" s="3"/>
      <c r="J1959" s="5"/>
    </row>
    <row r="1960" spans="7:10" customFormat="1" x14ac:dyDescent="0.2">
      <c r="G1960" s="3"/>
      <c r="J1960" s="5"/>
    </row>
    <row r="1961" spans="7:10" customFormat="1" x14ac:dyDescent="0.2">
      <c r="G1961" s="3"/>
      <c r="J1961" s="5"/>
    </row>
    <row r="1962" spans="7:10" customFormat="1" x14ac:dyDescent="0.2">
      <c r="G1962" s="3"/>
      <c r="J1962" s="5"/>
    </row>
    <row r="1963" spans="7:10" customFormat="1" x14ac:dyDescent="0.2">
      <c r="G1963" s="3"/>
      <c r="J1963" s="5"/>
    </row>
    <row r="1964" spans="7:10" customFormat="1" x14ac:dyDescent="0.2">
      <c r="G1964" s="3"/>
      <c r="J1964" s="5"/>
    </row>
    <row r="1965" spans="7:10" customFormat="1" x14ac:dyDescent="0.2">
      <c r="G1965" s="3"/>
      <c r="J1965" s="5"/>
    </row>
    <row r="1966" spans="7:10" customFormat="1" x14ac:dyDescent="0.2">
      <c r="G1966" s="3"/>
      <c r="J1966" s="5"/>
    </row>
    <row r="1967" spans="7:10" customFormat="1" x14ac:dyDescent="0.2">
      <c r="G1967" s="3"/>
      <c r="J1967" s="5"/>
    </row>
    <row r="1968" spans="7:10" customFormat="1" x14ac:dyDescent="0.2">
      <c r="G1968" s="3"/>
      <c r="J1968" s="5"/>
    </row>
    <row r="1969" spans="7:10" customFormat="1" x14ac:dyDescent="0.2">
      <c r="G1969" s="3"/>
      <c r="J1969" s="5"/>
    </row>
    <row r="1970" spans="7:10" customFormat="1" x14ac:dyDescent="0.2">
      <c r="G1970" s="3"/>
      <c r="J1970" s="5"/>
    </row>
    <row r="1971" spans="7:10" customFormat="1" x14ac:dyDescent="0.2">
      <c r="G1971" s="3"/>
      <c r="J1971" s="5"/>
    </row>
    <row r="1972" spans="7:10" customFormat="1" x14ac:dyDescent="0.2">
      <c r="G1972" s="3"/>
      <c r="J1972" s="5"/>
    </row>
    <row r="1973" spans="7:10" customFormat="1" x14ac:dyDescent="0.2">
      <c r="G1973" s="3"/>
      <c r="J1973" s="5"/>
    </row>
    <row r="1974" spans="7:10" customFormat="1" x14ac:dyDescent="0.2">
      <c r="G1974" s="3"/>
      <c r="J1974" s="5"/>
    </row>
    <row r="1975" spans="7:10" customFormat="1" x14ac:dyDescent="0.2">
      <c r="G1975" s="3"/>
      <c r="J1975" s="5"/>
    </row>
    <row r="1976" spans="7:10" customFormat="1" x14ac:dyDescent="0.2">
      <c r="G1976" s="3"/>
      <c r="J1976" s="5"/>
    </row>
    <row r="1977" spans="7:10" customFormat="1" x14ac:dyDescent="0.2">
      <c r="G1977" s="3"/>
      <c r="J1977" s="5"/>
    </row>
    <row r="1978" spans="7:10" customFormat="1" x14ac:dyDescent="0.2">
      <c r="G1978" s="3"/>
      <c r="J1978" s="5"/>
    </row>
    <row r="1979" spans="7:10" customFormat="1" x14ac:dyDescent="0.2">
      <c r="G1979" s="3"/>
      <c r="J1979" s="5"/>
    </row>
    <row r="1980" spans="7:10" customFormat="1" x14ac:dyDescent="0.2">
      <c r="G1980" s="3"/>
      <c r="J1980" s="5"/>
    </row>
    <row r="1981" spans="7:10" customFormat="1" x14ac:dyDescent="0.2">
      <c r="G1981" s="3"/>
      <c r="J1981" s="5"/>
    </row>
    <row r="1982" spans="7:10" customFormat="1" x14ac:dyDescent="0.2">
      <c r="G1982" s="3"/>
      <c r="J1982" s="5"/>
    </row>
    <row r="1983" spans="7:10" customFormat="1" x14ac:dyDescent="0.2">
      <c r="G1983" s="3"/>
      <c r="J1983" s="5"/>
    </row>
    <row r="1984" spans="7:10" customFormat="1" x14ac:dyDescent="0.2">
      <c r="G1984" s="3"/>
      <c r="J1984" s="5"/>
    </row>
    <row r="1985" spans="7:10" customFormat="1" x14ac:dyDescent="0.2">
      <c r="G1985" s="3"/>
      <c r="J1985" s="5"/>
    </row>
    <row r="1986" spans="7:10" customFormat="1" x14ac:dyDescent="0.2">
      <c r="G1986" s="3"/>
      <c r="J1986" s="5"/>
    </row>
    <row r="1987" spans="7:10" customFormat="1" x14ac:dyDescent="0.2">
      <c r="G1987" s="3"/>
      <c r="J1987" s="5"/>
    </row>
    <row r="1988" spans="7:10" customFormat="1" x14ac:dyDescent="0.2">
      <c r="G1988" s="3"/>
      <c r="J1988" s="5"/>
    </row>
    <row r="1989" spans="7:10" customFormat="1" x14ac:dyDescent="0.2">
      <c r="G1989" s="3"/>
      <c r="J1989" s="5"/>
    </row>
    <row r="1990" spans="7:10" customFormat="1" x14ac:dyDescent="0.2">
      <c r="G1990" s="3"/>
      <c r="J1990" s="5"/>
    </row>
    <row r="1991" spans="7:10" customFormat="1" x14ac:dyDescent="0.2">
      <c r="G1991" s="3"/>
      <c r="J1991" s="5"/>
    </row>
    <row r="1992" spans="7:10" customFormat="1" x14ac:dyDescent="0.2">
      <c r="G1992" s="3"/>
      <c r="J1992" s="5"/>
    </row>
    <row r="1993" spans="7:10" customFormat="1" x14ac:dyDescent="0.2">
      <c r="G1993" s="3"/>
      <c r="J1993" s="5"/>
    </row>
    <row r="1994" spans="7:10" customFormat="1" x14ac:dyDescent="0.2">
      <c r="G1994" s="3"/>
      <c r="J1994" s="5"/>
    </row>
    <row r="1995" spans="7:10" customFormat="1" x14ac:dyDescent="0.2">
      <c r="G1995" s="3"/>
      <c r="J1995" s="5"/>
    </row>
    <row r="1996" spans="7:10" customFormat="1" x14ac:dyDescent="0.2">
      <c r="G1996" s="3"/>
      <c r="J1996" s="5"/>
    </row>
    <row r="1997" spans="7:10" customFormat="1" x14ac:dyDescent="0.2">
      <c r="G1997" s="3"/>
      <c r="J1997" s="5"/>
    </row>
    <row r="1998" spans="7:10" customFormat="1" x14ac:dyDescent="0.2">
      <c r="G1998" s="3"/>
      <c r="J1998" s="5"/>
    </row>
    <row r="1999" spans="7:10" customFormat="1" x14ac:dyDescent="0.2">
      <c r="G1999" s="3"/>
      <c r="J1999" s="5"/>
    </row>
    <row r="2000" spans="7:10" customFormat="1" x14ac:dyDescent="0.2">
      <c r="G2000" s="3"/>
      <c r="J2000" s="5"/>
    </row>
    <row r="2001" spans="7:10" customFormat="1" x14ac:dyDescent="0.2">
      <c r="G2001" s="3"/>
      <c r="J2001" s="5"/>
    </row>
    <row r="2002" spans="7:10" customFormat="1" x14ac:dyDescent="0.2">
      <c r="G2002" s="3"/>
      <c r="J2002" s="5"/>
    </row>
    <row r="2003" spans="7:10" customFormat="1" x14ac:dyDescent="0.2">
      <c r="G2003" s="3"/>
      <c r="J2003" s="5"/>
    </row>
    <row r="2004" spans="7:10" customFormat="1" x14ac:dyDescent="0.2">
      <c r="G2004" s="3"/>
      <c r="J2004" s="5"/>
    </row>
    <row r="2005" spans="7:10" customFormat="1" x14ac:dyDescent="0.2">
      <c r="G2005" s="3"/>
      <c r="J2005" s="5"/>
    </row>
    <row r="2006" spans="7:10" customFormat="1" x14ac:dyDescent="0.2">
      <c r="G2006" s="3"/>
      <c r="J2006" s="5"/>
    </row>
    <row r="2007" spans="7:10" customFormat="1" x14ac:dyDescent="0.2">
      <c r="G2007" s="3"/>
      <c r="J2007" s="5"/>
    </row>
    <row r="2008" spans="7:10" customFormat="1" x14ac:dyDescent="0.2">
      <c r="G2008" s="3"/>
      <c r="J2008" s="5"/>
    </row>
    <row r="2009" spans="7:10" customFormat="1" x14ac:dyDescent="0.2">
      <c r="G2009" s="3"/>
      <c r="J2009" s="5"/>
    </row>
    <row r="2010" spans="7:10" customFormat="1" x14ac:dyDescent="0.2">
      <c r="G2010" s="3"/>
      <c r="J2010" s="5"/>
    </row>
    <row r="2011" spans="7:10" customFormat="1" x14ac:dyDescent="0.2">
      <c r="G2011" s="3"/>
      <c r="J2011" s="5"/>
    </row>
    <row r="2012" spans="7:10" customFormat="1" x14ac:dyDescent="0.2">
      <c r="G2012" s="3"/>
      <c r="J2012" s="5"/>
    </row>
    <row r="2013" spans="7:10" customFormat="1" x14ac:dyDescent="0.2">
      <c r="G2013" s="3"/>
      <c r="J2013" s="5"/>
    </row>
    <row r="2014" spans="7:10" customFormat="1" x14ac:dyDescent="0.2">
      <c r="G2014" s="3"/>
      <c r="J2014" s="5"/>
    </row>
    <row r="2015" spans="7:10" customFormat="1" x14ac:dyDescent="0.2">
      <c r="G2015" s="3"/>
      <c r="J2015" s="5"/>
    </row>
    <row r="2016" spans="7:10" customFormat="1" x14ac:dyDescent="0.2">
      <c r="G2016" s="3"/>
      <c r="J2016" s="5"/>
    </row>
    <row r="2017" spans="7:10" customFormat="1" x14ac:dyDescent="0.2">
      <c r="G2017" s="3"/>
      <c r="J2017" s="5"/>
    </row>
    <row r="2018" spans="7:10" customFormat="1" x14ac:dyDescent="0.2">
      <c r="G2018" s="3"/>
      <c r="J2018" s="5"/>
    </row>
    <row r="2019" spans="7:10" customFormat="1" x14ac:dyDescent="0.2">
      <c r="G2019" s="3"/>
      <c r="J2019" s="5"/>
    </row>
    <row r="2020" spans="7:10" customFormat="1" x14ac:dyDescent="0.2">
      <c r="G2020" s="3"/>
      <c r="J2020" s="5"/>
    </row>
    <row r="2021" spans="7:10" customFormat="1" x14ac:dyDescent="0.2">
      <c r="G2021" s="3"/>
      <c r="J2021" s="5"/>
    </row>
    <row r="2022" spans="7:10" customFormat="1" x14ac:dyDescent="0.2">
      <c r="G2022" s="3"/>
      <c r="J2022" s="5"/>
    </row>
    <row r="2023" spans="7:10" customFormat="1" x14ac:dyDescent="0.2">
      <c r="G2023" s="3"/>
      <c r="J2023" s="5"/>
    </row>
    <row r="2024" spans="7:10" customFormat="1" x14ac:dyDescent="0.2">
      <c r="G2024" s="3"/>
      <c r="J2024" s="5"/>
    </row>
    <row r="2025" spans="7:10" customFormat="1" x14ac:dyDescent="0.2">
      <c r="G2025" s="3"/>
      <c r="J2025" s="5"/>
    </row>
    <row r="2026" spans="7:10" customFormat="1" x14ac:dyDescent="0.2">
      <c r="G2026" s="3"/>
      <c r="J2026" s="5"/>
    </row>
    <row r="2027" spans="7:10" customFormat="1" x14ac:dyDescent="0.2">
      <c r="G2027" s="3"/>
      <c r="J2027" s="5"/>
    </row>
    <row r="2028" spans="7:10" customFormat="1" x14ac:dyDescent="0.2">
      <c r="G2028" s="3"/>
      <c r="J2028" s="5"/>
    </row>
    <row r="2029" spans="7:10" customFormat="1" x14ac:dyDescent="0.2">
      <c r="G2029" s="3"/>
      <c r="J2029" s="5"/>
    </row>
    <row r="2030" spans="7:10" customFormat="1" x14ac:dyDescent="0.2">
      <c r="G2030" s="3"/>
      <c r="J2030" s="5"/>
    </row>
    <row r="2031" spans="7:10" customFormat="1" x14ac:dyDescent="0.2">
      <c r="G2031" s="3"/>
      <c r="J2031" s="5"/>
    </row>
    <row r="2032" spans="7:10" customFormat="1" x14ac:dyDescent="0.2">
      <c r="G2032" s="3"/>
      <c r="J2032" s="5"/>
    </row>
    <row r="2033" spans="7:10" customFormat="1" x14ac:dyDescent="0.2">
      <c r="G2033" s="3"/>
      <c r="J2033" s="5"/>
    </row>
    <row r="2034" spans="7:10" customFormat="1" x14ac:dyDescent="0.2">
      <c r="G2034" s="3"/>
      <c r="J2034" s="5"/>
    </row>
    <row r="2035" spans="7:10" customFormat="1" x14ac:dyDescent="0.2">
      <c r="G2035" s="3"/>
      <c r="J2035" s="5"/>
    </row>
    <row r="2036" spans="7:10" customFormat="1" x14ac:dyDescent="0.2">
      <c r="G2036" s="3"/>
      <c r="J2036" s="5"/>
    </row>
    <row r="2037" spans="7:10" customFormat="1" x14ac:dyDescent="0.2">
      <c r="G2037" s="3"/>
      <c r="J2037" s="5"/>
    </row>
    <row r="2038" spans="7:10" customFormat="1" x14ac:dyDescent="0.2">
      <c r="G2038" s="3"/>
      <c r="J2038" s="5"/>
    </row>
    <row r="2039" spans="7:10" customFormat="1" x14ac:dyDescent="0.2">
      <c r="G2039" s="3"/>
      <c r="J2039" s="5"/>
    </row>
    <row r="2040" spans="7:10" customFormat="1" x14ac:dyDescent="0.2">
      <c r="G2040" s="3"/>
      <c r="J2040" s="5"/>
    </row>
    <row r="2041" spans="7:10" customFormat="1" x14ac:dyDescent="0.2">
      <c r="G2041" s="3"/>
      <c r="J2041" s="5"/>
    </row>
    <row r="2042" spans="7:10" customFormat="1" x14ac:dyDescent="0.2">
      <c r="G2042" s="3"/>
      <c r="J2042" s="5"/>
    </row>
    <row r="2043" spans="7:10" customFormat="1" x14ac:dyDescent="0.2">
      <c r="G2043" s="3"/>
      <c r="J2043" s="5"/>
    </row>
    <row r="2044" spans="7:10" customFormat="1" x14ac:dyDescent="0.2">
      <c r="G2044" s="3"/>
      <c r="J2044" s="5"/>
    </row>
    <row r="2045" spans="7:10" customFormat="1" x14ac:dyDescent="0.2">
      <c r="G2045" s="3"/>
      <c r="J2045" s="5"/>
    </row>
    <row r="2046" spans="7:10" customFormat="1" x14ac:dyDescent="0.2">
      <c r="G2046" s="3"/>
      <c r="J2046" s="5"/>
    </row>
    <row r="2047" spans="7:10" customFormat="1" x14ac:dyDescent="0.2">
      <c r="G2047" s="3"/>
      <c r="J2047" s="5"/>
    </row>
    <row r="2048" spans="7:10" customFormat="1" x14ac:dyDescent="0.2">
      <c r="G2048" s="3"/>
      <c r="J2048" s="5"/>
    </row>
    <row r="2049" spans="7:10" customFormat="1" x14ac:dyDescent="0.2">
      <c r="G2049" s="3"/>
      <c r="J2049" s="5"/>
    </row>
    <row r="2050" spans="7:10" customFormat="1" x14ac:dyDescent="0.2">
      <c r="G2050" s="3"/>
      <c r="J2050" s="5"/>
    </row>
    <row r="2051" spans="7:10" customFormat="1" x14ac:dyDescent="0.2">
      <c r="G2051" s="3"/>
      <c r="J2051" s="5"/>
    </row>
    <row r="2052" spans="7:10" customFormat="1" x14ac:dyDescent="0.2">
      <c r="G2052" s="3"/>
      <c r="J2052" s="5"/>
    </row>
    <row r="2053" spans="7:10" customFormat="1" x14ac:dyDescent="0.2">
      <c r="G2053" s="3"/>
      <c r="J2053" s="5"/>
    </row>
    <row r="2054" spans="7:10" customFormat="1" x14ac:dyDescent="0.2">
      <c r="G2054" s="3"/>
      <c r="J2054" s="5"/>
    </row>
    <row r="2055" spans="7:10" customFormat="1" x14ac:dyDescent="0.2">
      <c r="G2055" s="3"/>
      <c r="J2055" s="5"/>
    </row>
    <row r="2056" spans="7:10" customFormat="1" x14ac:dyDescent="0.2">
      <c r="G2056" s="3"/>
      <c r="J2056" s="5"/>
    </row>
    <row r="2057" spans="7:10" customFormat="1" x14ac:dyDescent="0.2">
      <c r="G2057" s="3"/>
      <c r="J2057" s="5"/>
    </row>
    <row r="2058" spans="7:10" customFormat="1" x14ac:dyDescent="0.2">
      <c r="G2058" s="3"/>
      <c r="J2058" s="5"/>
    </row>
    <row r="2059" spans="7:10" customFormat="1" x14ac:dyDescent="0.2">
      <c r="G2059" s="3"/>
      <c r="J2059" s="5"/>
    </row>
    <row r="2060" spans="7:10" customFormat="1" x14ac:dyDescent="0.2">
      <c r="G2060" s="3"/>
      <c r="J2060" s="5"/>
    </row>
    <row r="2061" spans="7:10" customFormat="1" x14ac:dyDescent="0.2">
      <c r="G2061" s="3"/>
      <c r="J2061" s="5"/>
    </row>
    <row r="2062" spans="7:10" customFormat="1" x14ac:dyDescent="0.2">
      <c r="G2062" s="3"/>
      <c r="J2062" s="5"/>
    </row>
    <row r="2063" spans="7:10" customFormat="1" x14ac:dyDescent="0.2">
      <c r="G2063" s="3"/>
      <c r="J2063" s="5"/>
    </row>
    <row r="2064" spans="7:10" customFormat="1" x14ac:dyDescent="0.2">
      <c r="G2064" s="3"/>
      <c r="J2064" s="5"/>
    </row>
    <row r="2065" spans="7:10" customFormat="1" x14ac:dyDescent="0.2">
      <c r="G2065" s="3"/>
      <c r="J2065" s="5"/>
    </row>
    <row r="2066" spans="7:10" customFormat="1" x14ac:dyDescent="0.2">
      <c r="G2066" s="3"/>
      <c r="J2066" s="5"/>
    </row>
    <row r="2067" spans="7:10" customFormat="1" x14ac:dyDescent="0.2">
      <c r="G2067" s="3"/>
      <c r="J2067" s="5"/>
    </row>
    <row r="2068" spans="7:10" customFormat="1" x14ac:dyDescent="0.2">
      <c r="G2068" s="3"/>
      <c r="J2068" s="5"/>
    </row>
    <row r="2069" spans="7:10" customFormat="1" x14ac:dyDescent="0.2">
      <c r="G2069" s="3"/>
      <c r="J2069" s="5"/>
    </row>
    <row r="2070" spans="7:10" customFormat="1" x14ac:dyDescent="0.2">
      <c r="G2070" s="3"/>
      <c r="J2070" s="5"/>
    </row>
    <row r="2071" spans="7:10" customFormat="1" x14ac:dyDescent="0.2">
      <c r="G2071" s="3"/>
      <c r="J2071" s="5"/>
    </row>
    <row r="2072" spans="7:10" customFormat="1" x14ac:dyDescent="0.2">
      <c r="G2072" s="3"/>
      <c r="J2072" s="5"/>
    </row>
    <row r="2073" spans="7:10" customFormat="1" x14ac:dyDescent="0.2">
      <c r="G2073" s="3"/>
      <c r="J2073" s="5"/>
    </row>
    <row r="2074" spans="7:10" customFormat="1" x14ac:dyDescent="0.2">
      <c r="G2074" s="3"/>
      <c r="J2074" s="5"/>
    </row>
    <row r="2075" spans="7:10" customFormat="1" x14ac:dyDescent="0.2">
      <c r="G2075" s="3"/>
      <c r="J2075" s="5"/>
    </row>
    <row r="2076" spans="7:10" customFormat="1" x14ac:dyDescent="0.2">
      <c r="G2076" s="3"/>
      <c r="J2076" s="5"/>
    </row>
    <row r="2077" spans="7:10" customFormat="1" x14ac:dyDescent="0.2">
      <c r="G2077" s="3"/>
      <c r="J2077" s="5"/>
    </row>
    <row r="2078" spans="7:10" customFormat="1" x14ac:dyDescent="0.2">
      <c r="G2078" s="3"/>
      <c r="J2078" s="5"/>
    </row>
    <row r="2079" spans="7:10" customFormat="1" x14ac:dyDescent="0.2">
      <c r="G2079" s="3"/>
      <c r="J2079" s="5"/>
    </row>
    <row r="2080" spans="7:10" customFormat="1" x14ac:dyDescent="0.2">
      <c r="G2080" s="3"/>
      <c r="J2080" s="5"/>
    </row>
    <row r="2081" spans="7:10" customFormat="1" x14ac:dyDescent="0.2">
      <c r="G2081" s="3"/>
      <c r="J2081" s="5"/>
    </row>
    <row r="2082" spans="7:10" customFormat="1" x14ac:dyDescent="0.2">
      <c r="G2082" s="3"/>
      <c r="J2082" s="5"/>
    </row>
    <row r="2083" spans="7:10" customFormat="1" x14ac:dyDescent="0.2">
      <c r="G2083" s="3"/>
      <c r="J2083" s="5"/>
    </row>
    <row r="2084" spans="7:10" customFormat="1" x14ac:dyDescent="0.2">
      <c r="G2084" s="3"/>
      <c r="J2084" s="5"/>
    </row>
    <row r="2085" spans="7:10" customFormat="1" x14ac:dyDescent="0.2">
      <c r="G2085" s="3"/>
      <c r="J2085" s="5"/>
    </row>
    <row r="2086" spans="7:10" customFormat="1" x14ac:dyDescent="0.2">
      <c r="G2086" s="3"/>
      <c r="J2086" s="5"/>
    </row>
    <row r="2087" spans="7:10" customFormat="1" x14ac:dyDescent="0.2">
      <c r="G2087" s="3"/>
      <c r="J2087" s="5"/>
    </row>
    <row r="2088" spans="7:10" customFormat="1" x14ac:dyDescent="0.2">
      <c r="G2088" s="3"/>
      <c r="J2088" s="5"/>
    </row>
    <row r="2089" spans="7:10" customFormat="1" x14ac:dyDescent="0.2">
      <c r="G2089" s="3"/>
      <c r="J2089" s="5"/>
    </row>
    <row r="2090" spans="7:10" customFormat="1" x14ac:dyDescent="0.2">
      <c r="G2090" s="3"/>
      <c r="J2090" s="5"/>
    </row>
    <row r="2091" spans="7:10" customFormat="1" x14ac:dyDescent="0.2">
      <c r="G2091" s="3"/>
      <c r="J2091" s="5"/>
    </row>
    <row r="2092" spans="7:10" customFormat="1" x14ac:dyDescent="0.2">
      <c r="G2092" s="3"/>
      <c r="J2092" s="5"/>
    </row>
    <row r="2093" spans="7:10" customFormat="1" x14ac:dyDescent="0.2">
      <c r="G2093" s="3"/>
      <c r="J2093" s="5"/>
    </row>
    <row r="2094" spans="7:10" customFormat="1" x14ac:dyDescent="0.2">
      <c r="G2094" s="3"/>
      <c r="J2094" s="5"/>
    </row>
    <row r="2095" spans="7:10" customFormat="1" x14ac:dyDescent="0.2">
      <c r="G2095" s="3"/>
      <c r="J2095" s="5"/>
    </row>
    <row r="2096" spans="7:10" customFormat="1" x14ac:dyDescent="0.2">
      <c r="G2096" s="3"/>
      <c r="J2096" s="5"/>
    </row>
    <row r="2097" spans="7:10" customFormat="1" x14ac:dyDescent="0.2">
      <c r="G2097" s="3"/>
      <c r="J2097" s="5"/>
    </row>
    <row r="2098" spans="7:10" customFormat="1" x14ac:dyDescent="0.2">
      <c r="G2098" s="3"/>
      <c r="J2098" s="5"/>
    </row>
    <row r="2099" spans="7:10" customFormat="1" x14ac:dyDescent="0.2">
      <c r="G2099" s="3"/>
      <c r="J2099" s="5"/>
    </row>
    <row r="2100" spans="7:10" customFormat="1" x14ac:dyDescent="0.2">
      <c r="G2100" s="3"/>
      <c r="J2100" s="5"/>
    </row>
    <row r="2101" spans="7:10" customFormat="1" x14ac:dyDescent="0.2">
      <c r="G2101" s="3"/>
      <c r="J2101" s="5"/>
    </row>
    <row r="2102" spans="7:10" customFormat="1" x14ac:dyDescent="0.2">
      <c r="G2102" s="3"/>
      <c r="J2102" s="5"/>
    </row>
    <row r="2103" spans="7:10" customFormat="1" x14ac:dyDescent="0.2">
      <c r="G2103" s="3"/>
      <c r="J2103" s="5"/>
    </row>
    <row r="2104" spans="7:10" customFormat="1" x14ac:dyDescent="0.2">
      <c r="G2104" s="3"/>
      <c r="J2104" s="5"/>
    </row>
    <row r="2105" spans="7:10" customFormat="1" x14ac:dyDescent="0.2">
      <c r="G2105" s="3"/>
      <c r="J2105" s="5"/>
    </row>
    <row r="2106" spans="7:10" customFormat="1" x14ac:dyDescent="0.2">
      <c r="G2106" s="3"/>
      <c r="J2106" s="5"/>
    </row>
    <row r="2107" spans="7:10" customFormat="1" x14ac:dyDescent="0.2">
      <c r="G2107" s="3"/>
      <c r="J2107" s="5"/>
    </row>
    <row r="2108" spans="7:10" customFormat="1" x14ac:dyDescent="0.2">
      <c r="G2108" s="3"/>
      <c r="J2108" s="5"/>
    </row>
    <row r="2109" spans="7:10" customFormat="1" x14ac:dyDescent="0.2">
      <c r="G2109" s="3"/>
      <c r="J2109" s="5"/>
    </row>
    <row r="2110" spans="7:10" customFormat="1" x14ac:dyDescent="0.2">
      <c r="G2110" s="3"/>
      <c r="J2110" s="5"/>
    </row>
    <row r="2111" spans="7:10" customFormat="1" x14ac:dyDescent="0.2">
      <c r="G2111" s="3"/>
      <c r="J2111" s="5"/>
    </row>
    <row r="2112" spans="7:10" customFormat="1" x14ac:dyDescent="0.2">
      <c r="G2112" s="3"/>
      <c r="J2112" s="5"/>
    </row>
    <row r="2113" spans="7:10" customFormat="1" x14ac:dyDescent="0.2">
      <c r="G2113" s="3"/>
      <c r="J2113" s="5"/>
    </row>
    <row r="2114" spans="7:10" customFormat="1" x14ac:dyDescent="0.2">
      <c r="G2114" s="3"/>
      <c r="J2114" s="5"/>
    </row>
    <row r="2115" spans="7:10" customFormat="1" x14ac:dyDescent="0.2">
      <c r="G2115" s="3"/>
      <c r="J2115" s="5"/>
    </row>
    <row r="2116" spans="7:10" customFormat="1" x14ac:dyDescent="0.2">
      <c r="G2116" s="3"/>
      <c r="J2116" s="5"/>
    </row>
    <row r="2117" spans="7:10" customFormat="1" x14ac:dyDescent="0.2">
      <c r="G2117" s="3"/>
      <c r="J2117" s="5"/>
    </row>
    <row r="2118" spans="7:10" customFormat="1" x14ac:dyDescent="0.2">
      <c r="G2118" s="3"/>
      <c r="J2118" s="5"/>
    </row>
    <row r="2119" spans="7:10" customFormat="1" x14ac:dyDescent="0.2">
      <c r="G2119" s="3"/>
      <c r="J2119" s="5"/>
    </row>
    <row r="2120" spans="7:10" customFormat="1" x14ac:dyDescent="0.2">
      <c r="G2120" s="3"/>
      <c r="J2120" s="5"/>
    </row>
    <row r="2121" spans="7:10" customFormat="1" x14ac:dyDescent="0.2">
      <c r="G2121" s="3"/>
      <c r="J2121" s="5"/>
    </row>
    <row r="2122" spans="7:10" customFormat="1" x14ac:dyDescent="0.2">
      <c r="G2122" s="3"/>
      <c r="J2122" s="5"/>
    </row>
    <row r="2123" spans="7:10" customFormat="1" x14ac:dyDescent="0.2">
      <c r="G2123" s="3"/>
      <c r="J2123" s="5"/>
    </row>
    <row r="2124" spans="7:10" customFormat="1" x14ac:dyDescent="0.2">
      <c r="G2124" s="3"/>
      <c r="J2124" s="5"/>
    </row>
    <row r="2125" spans="7:10" customFormat="1" x14ac:dyDescent="0.2">
      <c r="G2125" s="3"/>
      <c r="J2125" s="5"/>
    </row>
    <row r="2126" spans="7:10" customFormat="1" x14ac:dyDescent="0.2">
      <c r="G2126" s="3"/>
      <c r="J2126" s="5"/>
    </row>
    <row r="2127" spans="7:10" customFormat="1" x14ac:dyDescent="0.2">
      <c r="G2127" s="3"/>
      <c r="J2127" s="5"/>
    </row>
    <row r="2128" spans="7:10" customFormat="1" x14ac:dyDescent="0.2">
      <c r="G2128" s="3"/>
      <c r="J2128" s="5"/>
    </row>
    <row r="2129" spans="7:10" customFormat="1" x14ac:dyDescent="0.2">
      <c r="G2129" s="3"/>
      <c r="J2129" s="5"/>
    </row>
    <row r="2130" spans="7:10" customFormat="1" x14ac:dyDescent="0.2">
      <c r="G2130" s="3"/>
      <c r="J2130" s="5"/>
    </row>
    <row r="2131" spans="7:10" customFormat="1" x14ac:dyDescent="0.2">
      <c r="G2131" s="3"/>
      <c r="J2131" s="5"/>
    </row>
    <row r="2132" spans="7:10" customFormat="1" x14ac:dyDescent="0.2">
      <c r="G2132" s="3"/>
      <c r="J2132" s="5"/>
    </row>
    <row r="2133" spans="7:10" customFormat="1" x14ac:dyDescent="0.2">
      <c r="G2133" s="3"/>
      <c r="J2133" s="5"/>
    </row>
    <row r="2134" spans="7:10" customFormat="1" x14ac:dyDescent="0.2">
      <c r="G2134" s="3"/>
      <c r="J2134" s="5"/>
    </row>
    <row r="2135" spans="7:10" customFormat="1" x14ac:dyDescent="0.2">
      <c r="G2135" s="3"/>
      <c r="J2135" s="5"/>
    </row>
    <row r="2136" spans="7:10" customFormat="1" x14ac:dyDescent="0.2">
      <c r="G2136" s="3"/>
      <c r="J2136" s="5"/>
    </row>
    <row r="2137" spans="7:10" customFormat="1" x14ac:dyDescent="0.2">
      <c r="G2137" s="3"/>
      <c r="J2137" s="5"/>
    </row>
    <row r="2138" spans="7:10" customFormat="1" x14ac:dyDescent="0.2">
      <c r="G2138" s="3"/>
      <c r="J2138" s="5"/>
    </row>
    <row r="2139" spans="7:10" customFormat="1" x14ac:dyDescent="0.2">
      <c r="G2139" s="3"/>
      <c r="J2139" s="5"/>
    </row>
    <row r="2140" spans="7:10" customFormat="1" x14ac:dyDescent="0.2">
      <c r="G2140" s="3"/>
      <c r="J2140" s="5"/>
    </row>
    <row r="2141" spans="7:10" customFormat="1" x14ac:dyDescent="0.2">
      <c r="G2141" s="3"/>
      <c r="J2141" s="5"/>
    </row>
    <row r="2142" spans="7:10" customFormat="1" x14ac:dyDescent="0.2">
      <c r="G2142" s="3"/>
      <c r="J2142" s="5"/>
    </row>
    <row r="2143" spans="7:10" customFormat="1" x14ac:dyDescent="0.2">
      <c r="G2143" s="3"/>
      <c r="J2143" s="5"/>
    </row>
    <row r="2144" spans="7:10" customFormat="1" x14ac:dyDescent="0.2">
      <c r="G2144" s="3"/>
      <c r="J2144" s="5"/>
    </row>
    <row r="2145" spans="7:10" customFormat="1" x14ac:dyDescent="0.2">
      <c r="G2145" s="3"/>
      <c r="J2145" s="5"/>
    </row>
    <row r="2146" spans="7:10" customFormat="1" x14ac:dyDescent="0.2">
      <c r="G2146" s="3"/>
      <c r="J2146" s="5"/>
    </row>
    <row r="2147" spans="7:10" customFormat="1" x14ac:dyDescent="0.2">
      <c r="G2147" s="3"/>
      <c r="J2147" s="5"/>
    </row>
    <row r="2148" spans="7:10" customFormat="1" x14ac:dyDescent="0.2">
      <c r="G2148" s="3"/>
      <c r="J2148" s="5"/>
    </row>
    <row r="2149" spans="7:10" customFormat="1" x14ac:dyDescent="0.2">
      <c r="G2149" s="3"/>
      <c r="J2149" s="5"/>
    </row>
    <row r="2150" spans="7:10" customFormat="1" x14ac:dyDescent="0.2">
      <c r="G2150" s="3"/>
      <c r="J2150" s="5"/>
    </row>
    <row r="2151" spans="7:10" customFormat="1" x14ac:dyDescent="0.2">
      <c r="G2151" s="3"/>
      <c r="J2151" s="5"/>
    </row>
    <row r="2152" spans="7:10" customFormat="1" x14ac:dyDescent="0.2">
      <c r="G2152" s="3"/>
      <c r="J2152" s="5"/>
    </row>
    <row r="2153" spans="7:10" customFormat="1" x14ac:dyDescent="0.2">
      <c r="G2153" s="3"/>
      <c r="J2153" s="5"/>
    </row>
    <row r="2154" spans="7:10" customFormat="1" x14ac:dyDescent="0.2">
      <c r="G2154" s="3"/>
      <c r="J2154" s="5"/>
    </row>
    <row r="2155" spans="7:10" customFormat="1" x14ac:dyDescent="0.2">
      <c r="G2155" s="3"/>
      <c r="J2155" s="5"/>
    </row>
    <row r="2156" spans="7:10" customFormat="1" x14ac:dyDescent="0.2">
      <c r="G2156" s="3"/>
      <c r="J2156" s="5"/>
    </row>
    <row r="2157" spans="7:10" customFormat="1" x14ac:dyDescent="0.2">
      <c r="G2157" s="3"/>
      <c r="J2157" s="5"/>
    </row>
    <row r="2158" spans="7:10" customFormat="1" x14ac:dyDescent="0.2">
      <c r="G2158" s="3"/>
      <c r="J2158" s="5"/>
    </row>
    <row r="2159" spans="7:10" customFormat="1" x14ac:dyDescent="0.2">
      <c r="G2159" s="3"/>
      <c r="J2159" s="5"/>
    </row>
    <row r="2160" spans="7:10" customFormat="1" x14ac:dyDescent="0.2">
      <c r="G2160" s="3"/>
      <c r="J2160" s="5"/>
    </row>
    <row r="2161" spans="7:10" customFormat="1" x14ac:dyDescent="0.2">
      <c r="G2161" s="3"/>
      <c r="J2161" s="5"/>
    </row>
    <row r="2162" spans="7:10" customFormat="1" x14ac:dyDescent="0.2">
      <c r="G2162" s="3"/>
      <c r="J2162" s="5"/>
    </row>
    <row r="2163" spans="7:10" customFormat="1" x14ac:dyDescent="0.2">
      <c r="G2163" s="3"/>
      <c r="J2163" s="5"/>
    </row>
    <row r="2164" spans="7:10" customFormat="1" x14ac:dyDescent="0.2">
      <c r="G2164" s="3"/>
      <c r="J2164" s="5"/>
    </row>
    <row r="2165" spans="7:10" customFormat="1" x14ac:dyDescent="0.2">
      <c r="G2165" s="3"/>
      <c r="J2165" s="5"/>
    </row>
    <row r="2166" spans="7:10" customFormat="1" x14ac:dyDescent="0.2">
      <c r="G2166" s="3"/>
      <c r="J2166" s="5"/>
    </row>
    <row r="2167" spans="7:10" customFormat="1" x14ac:dyDescent="0.2">
      <c r="G2167" s="3"/>
      <c r="J2167" s="5"/>
    </row>
    <row r="2168" spans="7:10" customFormat="1" x14ac:dyDescent="0.2">
      <c r="G2168" s="3"/>
      <c r="J2168" s="5"/>
    </row>
    <row r="2169" spans="7:10" customFormat="1" x14ac:dyDescent="0.2">
      <c r="G2169" s="3"/>
      <c r="J2169" s="5"/>
    </row>
    <row r="2170" spans="7:10" customFormat="1" x14ac:dyDescent="0.2">
      <c r="G2170" s="3"/>
      <c r="J2170" s="5"/>
    </row>
    <row r="2171" spans="7:10" customFormat="1" x14ac:dyDescent="0.2">
      <c r="G2171" s="3"/>
      <c r="J2171" s="5"/>
    </row>
    <row r="2172" spans="7:10" customFormat="1" x14ac:dyDescent="0.2">
      <c r="G2172" s="3"/>
      <c r="J2172" s="5"/>
    </row>
    <row r="2173" spans="7:10" customFormat="1" x14ac:dyDescent="0.2">
      <c r="G2173" s="3"/>
      <c r="J2173" s="5"/>
    </row>
    <row r="2174" spans="7:10" customFormat="1" x14ac:dyDescent="0.2">
      <c r="G2174" s="3"/>
      <c r="J2174" s="5"/>
    </row>
    <row r="2175" spans="7:10" customFormat="1" x14ac:dyDescent="0.2">
      <c r="G2175" s="3"/>
      <c r="J2175" s="5"/>
    </row>
    <row r="2176" spans="7:10" customFormat="1" x14ac:dyDescent="0.2">
      <c r="G2176" s="3"/>
      <c r="J2176" s="5"/>
    </row>
    <row r="2177" spans="7:10" customFormat="1" x14ac:dyDescent="0.2">
      <c r="G2177" s="3"/>
      <c r="J2177" s="5"/>
    </row>
    <row r="2178" spans="7:10" customFormat="1" x14ac:dyDescent="0.2">
      <c r="G2178" s="3"/>
      <c r="J2178" s="5"/>
    </row>
    <row r="2179" spans="7:10" customFormat="1" x14ac:dyDescent="0.2">
      <c r="G2179" s="3"/>
      <c r="J2179" s="5"/>
    </row>
    <row r="2180" spans="7:10" customFormat="1" x14ac:dyDescent="0.2">
      <c r="G2180" s="3"/>
      <c r="J2180" s="5"/>
    </row>
    <row r="2181" spans="7:10" customFormat="1" x14ac:dyDescent="0.2">
      <c r="G2181" s="3"/>
      <c r="J2181" s="5"/>
    </row>
    <row r="2182" spans="7:10" customFormat="1" x14ac:dyDescent="0.2">
      <c r="G2182" s="3"/>
      <c r="J2182" s="5"/>
    </row>
    <row r="2183" spans="7:10" customFormat="1" x14ac:dyDescent="0.2">
      <c r="G2183" s="3"/>
      <c r="J2183" s="5"/>
    </row>
    <row r="2184" spans="7:10" customFormat="1" x14ac:dyDescent="0.2">
      <c r="G2184" s="3"/>
      <c r="J2184" s="5"/>
    </row>
    <row r="2185" spans="7:10" customFormat="1" x14ac:dyDescent="0.2">
      <c r="G2185" s="3"/>
      <c r="J2185" s="5"/>
    </row>
    <row r="2186" spans="7:10" customFormat="1" x14ac:dyDescent="0.2">
      <c r="G2186" s="3"/>
      <c r="J2186" s="5"/>
    </row>
    <row r="2187" spans="7:10" customFormat="1" x14ac:dyDescent="0.2">
      <c r="G2187" s="3"/>
      <c r="J2187" s="5"/>
    </row>
    <row r="2188" spans="7:10" customFormat="1" x14ac:dyDescent="0.2">
      <c r="G2188" s="3"/>
      <c r="J2188" s="5"/>
    </row>
    <row r="2189" spans="7:10" customFormat="1" x14ac:dyDescent="0.2">
      <c r="G2189" s="3"/>
      <c r="J2189" s="5"/>
    </row>
    <row r="2190" spans="7:10" customFormat="1" x14ac:dyDescent="0.2">
      <c r="G2190" s="3"/>
      <c r="J2190" s="5"/>
    </row>
    <row r="2191" spans="7:10" customFormat="1" x14ac:dyDescent="0.2">
      <c r="G2191" s="3"/>
      <c r="J2191" s="5"/>
    </row>
    <row r="2192" spans="7:10" customFormat="1" x14ac:dyDescent="0.2">
      <c r="G2192" s="3"/>
      <c r="J2192" s="5"/>
    </row>
    <row r="2193" spans="7:10" customFormat="1" x14ac:dyDescent="0.2">
      <c r="G2193" s="3"/>
      <c r="J2193" s="5"/>
    </row>
    <row r="2194" spans="7:10" customFormat="1" x14ac:dyDescent="0.2">
      <c r="G2194" s="3"/>
      <c r="J2194" s="5"/>
    </row>
    <row r="2195" spans="7:10" customFormat="1" x14ac:dyDescent="0.2">
      <c r="G2195" s="3"/>
      <c r="J2195" s="5"/>
    </row>
    <row r="2196" spans="7:10" customFormat="1" x14ac:dyDescent="0.2">
      <c r="G2196" s="3"/>
      <c r="J2196" s="5"/>
    </row>
    <row r="2197" spans="7:10" customFormat="1" x14ac:dyDescent="0.2">
      <c r="G2197" s="3"/>
      <c r="J2197" s="5"/>
    </row>
    <row r="2198" spans="7:10" customFormat="1" x14ac:dyDescent="0.2">
      <c r="G2198" s="3"/>
      <c r="J2198" s="5"/>
    </row>
    <row r="2199" spans="7:10" customFormat="1" x14ac:dyDescent="0.2">
      <c r="G2199" s="3"/>
      <c r="J2199" s="5"/>
    </row>
    <row r="2200" spans="7:10" customFormat="1" x14ac:dyDescent="0.2">
      <c r="G2200" s="3"/>
      <c r="J2200" s="5"/>
    </row>
    <row r="2201" spans="7:10" customFormat="1" x14ac:dyDescent="0.2">
      <c r="G2201" s="3"/>
      <c r="J2201" s="5"/>
    </row>
    <row r="2202" spans="7:10" customFormat="1" x14ac:dyDescent="0.2">
      <c r="G2202" s="3"/>
      <c r="J2202" s="5"/>
    </row>
    <row r="2203" spans="7:10" customFormat="1" x14ac:dyDescent="0.2">
      <c r="G2203" s="3"/>
      <c r="J2203" s="5"/>
    </row>
    <row r="2204" spans="7:10" customFormat="1" x14ac:dyDescent="0.2">
      <c r="G2204" s="3"/>
      <c r="J2204" s="5"/>
    </row>
    <row r="2205" spans="7:10" customFormat="1" x14ac:dyDescent="0.2">
      <c r="G2205" s="3"/>
      <c r="J2205" s="5"/>
    </row>
    <row r="2206" spans="7:10" customFormat="1" x14ac:dyDescent="0.2">
      <c r="G2206" s="3"/>
      <c r="J2206" s="5"/>
    </row>
    <row r="2207" spans="7:10" customFormat="1" x14ac:dyDescent="0.2">
      <c r="G2207" s="3"/>
      <c r="J2207" s="5"/>
    </row>
    <row r="2208" spans="7:10" customFormat="1" x14ac:dyDescent="0.2">
      <c r="G2208" s="3"/>
      <c r="J2208" s="5"/>
    </row>
    <row r="2209" spans="7:10" customFormat="1" x14ac:dyDescent="0.2">
      <c r="G2209" s="3"/>
      <c r="J2209" s="5"/>
    </row>
    <row r="2210" spans="7:10" customFormat="1" x14ac:dyDescent="0.2">
      <c r="G2210" s="3"/>
      <c r="J2210" s="5"/>
    </row>
    <row r="2211" spans="7:10" customFormat="1" x14ac:dyDescent="0.2">
      <c r="G2211" s="3"/>
      <c r="J2211" s="5"/>
    </row>
    <row r="2212" spans="7:10" customFormat="1" x14ac:dyDescent="0.2">
      <c r="G2212" s="3"/>
      <c r="J2212" s="5"/>
    </row>
    <row r="2213" spans="7:10" customFormat="1" x14ac:dyDescent="0.2">
      <c r="G2213" s="3"/>
      <c r="J2213" s="5"/>
    </row>
    <row r="2214" spans="7:10" customFormat="1" x14ac:dyDescent="0.2">
      <c r="G2214" s="3"/>
      <c r="J2214" s="5"/>
    </row>
    <row r="2215" spans="7:10" customFormat="1" x14ac:dyDescent="0.2">
      <c r="G2215" s="3"/>
      <c r="J2215" s="5"/>
    </row>
    <row r="2216" spans="7:10" customFormat="1" x14ac:dyDescent="0.2">
      <c r="G2216" s="3"/>
      <c r="J2216" s="5"/>
    </row>
    <row r="2217" spans="7:10" customFormat="1" x14ac:dyDescent="0.2">
      <c r="G2217" s="3"/>
      <c r="J2217" s="5"/>
    </row>
    <row r="2218" spans="7:10" customFormat="1" x14ac:dyDescent="0.2">
      <c r="G2218" s="3"/>
      <c r="J2218" s="5"/>
    </row>
    <row r="2219" spans="7:10" customFormat="1" x14ac:dyDescent="0.2">
      <c r="G2219" s="3"/>
      <c r="J2219" s="5"/>
    </row>
    <row r="2220" spans="7:10" customFormat="1" x14ac:dyDescent="0.2">
      <c r="G2220" s="3"/>
      <c r="J2220" s="5"/>
    </row>
    <row r="2221" spans="7:10" customFormat="1" x14ac:dyDescent="0.2">
      <c r="G2221" s="3"/>
      <c r="J2221" s="5"/>
    </row>
    <row r="2222" spans="7:10" customFormat="1" x14ac:dyDescent="0.2">
      <c r="G2222" s="3"/>
      <c r="J2222" s="5"/>
    </row>
    <row r="2223" spans="7:10" customFormat="1" x14ac:dyDescent="0.2">
      <c r="G2223" s="3"/>
      <c r="J2223" s="5"/>
    </row>
    <row r="2224" spans="7:10" customFormat="1" x14ac:dyDescent="0.2">
      <c r="G2224" s="3"/>
      <c r="J2224" s="5"/>
    </row>
    <row r="2225" spans="7:10" customFormat="1" x14ac:dyDescent="0.2">
      <c r="G2225" s="3"/>
      <c r="J2225" s="5"/>
    </row>
    <row r="2226" spans="7:10" customFormat="1" x14ac:dyDescent="0.2">
      <c r="G2226" s="3"/>
      <c r="J2226" s="5"/>
    </row>
    <row r="2227" spans="7:10" customFormat="1" x14ac:dyDescent="0.2">
      <c r="G2227" s="3"/>
      <c r="J2227" s="5"/>
    </row>
    <row r="2228" spans="7:10" customFormat="1" x14ac:dyDescent="0.2">
      <c r="G2228" s="3"/>
      <c r="J2228" s="5"/>
    </row>
    <row r="2229" spans="7:10" customFormat="1" x14ac:dyDescent="0.2">
      <c r="G2229" s="3"/>
      <c r="J2229" s="5"/>
    </row>
    <row r="2230" spans="7:10" customFormat="1" x14ac:dyDescent="0.2">
      <c r="G2230" s="3"/>
      <c r="J2230" s="5"/>
    </row>
    <row r="2231" spans="7:10" customFormat="1" x14ac:dyDescent="0.2">
      <c r="G2231" s="3"/>
      <c r="J2231" s="5"/>
    </row>
    <row r="2232" spans="7:10" customFormat="1" x14ac:dyDescent="0.2">
      <c r="G2232" s="3"/>
      <c r="J2232" s="5"/>
    </row>
    <row r="2233" spans="7:10" customFormat="1" x14ac:dyDescent="0.2">
      <c r="G2233" s="3"/>
      <c r="J2233" s="5"/>
    </row>
    <row r="2234" spans="7:10" customFormat="1" x14ac:dyDescent="0.2">
      <c r="G2234" s="3"/>
      <c r="J2234" s="5"/>
    </row>
    <row r="2235" spans="7:10" customFormat="1" x14ac:dyDescent="0.2">
      <c r="G2235" s="3"/>
      <c r="J2235" s="5"/>
    </row>
    <row r="2236" spans="7:10" customFormat="1" x14ac:dyDescent="0.2">
      <c r="G2236" s="3"/>
      <c r="J2236" s="5"/>
    </row>
    <row r="2237" spans="7:10" customFormat="1" x14ac:dyDescent="0.2">
      <c r="G2237" s="3"/>
      <c r="J2237" s="5"/>
    </row>
    <row r="2238" spans="7:10" customFormat="1" x14ac:dyDescent="0.2">
      <c r="G2238" s="3"/>
      <c r="J2238" s="5"/>
    </row>
    <row r="2239" spans="7:10" customFormat="1" x14ac:dyDescent="0.2">
      <c r="G2239" s="3"/>
      <c r="J2239" s="5"/>
    </row>
    <row r="2240" spans="7:10" customFormat="1" x14ac:dyDescent="0.2">
      <c r="G2240" s="3"/>
      <c r="J2240" s="5"/>
    </row>
    <row r="2241" spans="7:10" customFormat="1" x14ac:dyDescent="0.2">
      <c r="G2241" s="3"/>
      <c r="J2241" s="5"/>
    </row>
    <row r="2242" spans="7:10" customFormat="1" x14ac:dyDescent="0.2">
      <c r="G2242" s="3"/>
      <c r="J2242" s="5"/>
    </row>
    <row r="2243" spans="7:10" customFormat="1" x14ac:dyDescent="0.2">
      <c r="G2243" s="3"/>
      <c r="J2243" s="5"/>
    </row>
    <row r="2244" spans="7:10" customFormat="1" x14ac:dyDescent="0.2">
      <c r="G2244" s="3"/>
      <c r="J2244" s="5"/>
    </row>
    <row r="2245" spans="7:10" customFormat="1" x14ac:dyDescent="0.2">
      <c r="G2245" s="3"/>
      <c r="J2245" s="5"/>
    </row>
    <row r="2246" spans="7:10" customFormat="1" x14ac:dyDescent="0.2">
      <c r="G2246" s="3"/>
      <c r="J2246" s="5"/>
    </row>
    <row r="2247" spans="7:10" customFormat="1" x14ac:dyDescent="0.2">
      <c r="G2247" s="3"/>
      <c r="J2247" s="5"/>
    </row>
    <row r="2248" spans="7:10" customFormat="1" x14ac:dyDescent="0.2">
      <c r="G2248" s="3"/>
      <c r="J2248" s="5"/>
    </row>
    <row r="2249" spans="7:10" customFormat="1" x14ac:dyDescent="0.2">
      <c r="G2249" s="3"/>
      <c r="J2249" s="5"/>
    </row>
    <row r="2250" spans="7:10" customFormat="1" x14ac:dyDescent="0.2">
      <c r="G2250" s="3"/>
      <c r="J2250" s="5"/>
    </row>
    <row r="2251" spans="7:10" customFormat="1" x14ac:dyDescent="0.2">
      <c r="G2251" s="3"/>
      <c r="J2251" s="5"/>
    </row>
    <row r="2252" spans="7:10" customFormat="1" x14ac:dyDescent="0.2">
      <c r="G2252" s="3"/>
      <c r="J2252" s="5"/>
    </row>
    <row r="2253" spans="7:10" customFormat="1" x14ac:dyDescent="0.2">
      <c r="G2253" s="3"/>
      <c r="J2253" s="5"/>
    </row>
    <row r="2254" spans="7:10" customFormat="1" x14ac:dyDescent="0.2">
      <c r="G2254" s="3"/>
      <c r="J2254" s="5"/>
    </row>
    <row r="2255" spans="7:10" customFormat="1" x14ac:dyDescent="0.2">
      <c r="G2255" s="3"/>
      <c r="J2255" s="5"/>
    </row>
    <row r="2256" spans="7:10" customFormat="1" x14ac:dyDescent="0.2">
      <c r="G2256" s="3"/>
      <c r="J2256" s="5"/>
    </row>
    <row r="2257" spans="7:10" customFormat="1" x14ac:dyDescent="0.2">
      <c r="G2257" s="3"/>
      <c r="J2257" s="5"/>
    </row>
    <row r="2258" spans="7:10" customFormat="1" x14ac:dyDescent="0.2">
      <c r="G2258" s="3"/>
      <c r="J2258" s="5"/>
    </row>
    <row r="2259" spans="7:10" customFormat="1" x14ac:dyDescent="0.2">
      <c r="G2259" s="3"/>
      <c r="J2259" s="5"/>
    </row>
    <row r="2260" spans="7:10" customFormat="1" x14ac:dyDescent="0.2">
      <c r="G2260" s="3"/>
      <c r="J2260" s="5"/>
    </row>
    <row r="2261" spans="7:10" customFormat="1" x14ac:dyDescent="0.2">
      <c r="G2261" s="3"/>
      <c r="J2261" s="5"/>
    </row>
    <row r="2262" spans="7:10" customFormat="1" x14ac:dyDescent="0.2">
      <c r="G2262" s="3"/>
      <c r="J2262" s="5"/>
    </row>
    <row r="2263" spans="7:10" customFormat="1" x14ac:dyDescent="0.2">
      <c r="G2263" s="3"/>
      <c r="J2263" s="5"/>
    </row>
    <row r="2264" spans="7:10" customFormat="1" x14ac:dyDescent="0.2">
      <c r="G2264" s="3"/>
      <c r="J2264" s="5"/>
    </row>
    <row r="2265" spans="7:10" customFormat="1" x14ac:dyDescent="0.2">
      <c r="G2265" s="3"/>
      <c r="J2265" s="5"/>
    </row>
    <row r="2266" spans="7:10" customFormat="1" x14ac:dyDescent="0.2">
      <c r="G2266" s="3"/>
      <c r="J2266" s="5"/>
    </row>
    <row r="2267" spans="7:10" customFormat="1" x14ac:dyDescent="0.2">
      <c r="G2267" s="3"/>
      <c r="J2267" s="5"/>
    </row>
    <row r="2268" spans="7:10" customFormat="1" x14ac:dyDescent="0.2">
      <c r="G2268" s="3"/>
      <c r="J2268" s="5"/>
    </row>
    <row r="2269" spans="7:10" customFormat="1" x14ac:dyDescent="0.2">
      <c r="G2269" s="3"/>
      <c r="J2269" s="5"/>
    </row>
    <row r="2270" spans="7:10" customFormat="1" x14ac:dyDescent="0.2">
      <c r="G2270" s="3"/>
      <c r="J2270" s="5"/>
    </row>
    <row r="2271" spans="7:10" customFormat="1" x14ac:dyDescent="0.2">
      <c r="G2271" s="3"/>
      <c r="J2271" s="5"/>
    </row>
    <row r="2272" spans="7:10" customFormat="1" x14ac:dyDescent="0.2">
      <c r="G2272" s="3"/>
      <c r="J2272" s="5"/>
    </row>
    <row r="2273" spans="7:10" customFormat="1" x14ac:dyDescent="0.2">
      <c r="G2273" s="3"/>
      <c r="J2273" s="5"/>
    </row>
    <row r="2274" spans="7:10" customFormat="1" x14ac:dyDescent="0.2">
      <c r="G2274" s="3"/>
      <c r="J2274" s="5"/>
    </row>
    <row r="2275" spans="7:10" customFormat="1" x14ac:dyDescent="0.2">
      <c r="G2275" s="3"/>
      <c r="J2275" s="5"/>
    </row>
    <row r="2276" spans="7:10" customFormat="1" x14ac:dyDescent="0.2">
      <c r="G2276" s="3"/>
      <c r="J2276" s="5"/>
    </row>
    <row r="2277" spans="7:10" customFormat="1" x14ac:dyDescent="0.2">
      <c r="G2277" s="3"/>
      <c r="J2277" s="5"/>
    </row>
    <row r="2278" spans="7:10" customFormat="1" x14ac:dyDescent="0.2">
      <c r="G2278" s="3"/>
      <c r="J2278" s="5"/>
    </row>
    <row r="2279" spans="7:10" customFormat="1" x14ac:dyDescent="0.2">
      <c r="G2279" s="3"/>
      <c r="J2279" s="5"/>
    </row>
    <row r="2280" spans="7:10" customFormat="1" x14ac:dyDescent="0.2">
      <c r="G2280" s="3"/>
      <c r="J2280" s="5"/>
    </row>
    <row r="2281" spans="7:10" customFormat="1" x14ac:dyDescent="0.2">
      <c r="G2281" s="3"/>
      <c r="J2281" s="5"/>
    </row>
    <row r="2282" spans="7:10" customFormat="1" x14ac:dyDescent="0.2">
      <c r="G2282" s="3"/>
      <c r="J2282" s="5"/>
    </row>
    <row r="2283" spans="7:10" customFormat="1" x14ac:dyDescent="0.2">
      <c r="G2283" s="3"/>
      <c r="J2283" s="5"/>
    </row>
    <row r="2284" spans="7:10" customFormat="1" x14ac:dyDescent="0.2">
      <c r="G2284" s="3"/>
      <c r="J2284" s="5"/>
    </row>
    <row r="2285" spans="7:10" customFormat="1" x14ac:dyDescent="0.2">
      <c r="G2285" s="3"/>
      <c r="J2285" s="5"/>
    </row>
    <row r="2286" spans="7:10" customFormat="1" x14ac:dyDescent="0.2">
      <c r="G2286" s="3"/>
      <c r="J2286" s="5"/>
    </row>
    <row r="2287" spans="7:10" customFormat="1" x14ac:dyDescent="0.2">
      <c r="G2287" s="3"/>
      <c r="J2287" s="5"/>
    </row>
    <row r="2288" spans="7:10" customFormat="1" x14ac:dyDescent="0.2">
      <c r="G2288" s="3"/>
      <c r="J2288" s="5"/>
    </row>
    <row r="2289" spans="7:10" customFormat="1" x14ac:dyDescent="0.2">
      <c r="G2289" s="3"/>
      <c r="J2289" s="5"/>
    </row>
    <row r="2290" spans="7:10" customFormat="1" x14ac:dyDescent="0.2">
      <c r="G2290" s="3"/>
      <c r="J2290" s="5"/>
    </row>
    <row r="2291" spans="7:10" customFormat="1" x14ac:dyDescent="0.2">
      <c r="G2291" s="3"/>
      <c r="J2291" s="5"/>
    </row>
    <row r="2292" spans="7:10" customFormat="1" x14ac:dyDescent="0.2">
      <c r="G2292" s="3"/>
      <c r="J2292" s="5"/>
    </row>
    <row r="2293" spans="7:10" customFormat="1" x14ac:dyDescent="0.2">
      <c r="G2293" s="3"/>
      <c r="J2293" s="5"/>
    </row>
    <row r="2294" spans="7:10" customFormat="1" x14ac:dyDescent="0.2">
      <c r="G2294" s="3"/>
      <c r="J2294" s="5"/>
    </row>
    <row r="2295" spans="7:10" customFormat="1" x14ac:dyDescent="0.2">
      <c r="G2295" s="3"/>
      <c r="J2295" s="5"/>
    </row>
    <row r="2296" spans="7:10" customFormat="1" x14ac:dyDescent="0.2">
      <c r="G2296" s="3"/>
      <c r="J2296" s="5"/>
    </row>
    <row r="2297" spans="7:10" customFormat="1" x14ac:dyDescent="0.2">
      <c r="G2297" s="3"/>
      <c r="J2297" s="5"/>
    </row>
    <row r="2298" spans="7:10" customFormat="1" x14ac:dyDescent="0.2">
      <c r="G2298" s="3"/>
      <c r="J2298" s="5"/>
    </row>
    <row r="2299" spans="7:10" customFormat="1" x14ac:dyDescent="0.2">
      <c r="G2299" s="3"/>
      <c r="J2299" s="5"/>
    </row>
    <row r="2300" spans="7:10" customFormat="1" x14ac:dyDescent="0.2">
      <c r="G2300" s="3"/>
      <c r="J2300" s="5"/>
    </row>
    <row r="2301" spans="7:10" customFormat="1" x14ac:dyDescent="0.2">
      <c r="G2301" s="3"/>
      <c r="J2301" s="5"/>
    </row>
    <row r="2302" spans="7:10" customFormat="1" x14ac:dyDescent="0.2">
      <c r="G2302" s="3"/>
      <c r="J2302" s="5"/>
    </row>
    <row r="2303" spans="7:10" customFormat="1" x14ac:dyDescent="0.2">
      <c r="G2303" s="3"/>
      <c r="J2303" s="5"/>
    </row>
    <row r="2304" spans="7:10" customFormat="1" x14ac:dyDescent="0.2">
      <c r="G2304" s="3"/>
      <c r="J2304" s="5"/>
    </row>
    <row r="2305" spans="7:10" customFormat="1" x14ac:dyDescent="0.2">
      <c r="G2305" s="3"/>
      <c r="J2305" s="5"/>
    </row>
    <row r="2306" spans="7:10" customFormat="1" x14ac:dyDescent="0.2">
      <c r="G2306" s="3"/>
      <c r="J2306" s="5"/>
    </row>
    <row r="2307" spans="7:10" customFormat="1" x14ac:dyDescent="0.2">
      <c r="G2307" s="3"/>
      <c r="J2307" s="5"/>
    </row>
    <row r="2308" spans="7:10" customFormat="1" x14ac:dyDescent="0.2">
      <c r="G2308" s="3"/>
      <c r="J2308" s="5"/>
    </row>
    <row r="2309" spans="7:10" customFormat="1" x14ac:dyDescent="0.2">
      <c r="G2309" s="3"/>
      <c r="J2309" s="5"/>
    </row>
    <row r="2310" spans="7:10" customFormat="1" x14ac:dyDescent="0.2">
      <c r="G2310" s="3"/>
      <c r="J2310" s="5"/>
    </row>
    <row r="2311" spans="7:10" customFormat="1" x14ac:dyDescent="0.2">
      <c r="G2311" s="3"/>
      <c r="J2311" s="5"/>
    </row>
    <row r="2312" spans="7:10" customFormat="1" x14ac:dyDescent="0.2">
      <c r="G2312" s="3"/>
      <c r="J2312" s="5"/>
    </row>
    <row r="2313" spans="7:10" customFormat="1" x14ac:dyDescent="0.2">
      <c r="G2313" s="3"/>
      <c r="J2313" s="5"/>
    </row>
    <row r="2314" spans="7:10" customFormat="1" x14ac:dyDescent="0.2">
      <c r="G2314" s="3"/>
      <c r="J2314" s="5"/>
    </row>
    <row r="2315" spans="7:10" customFormat="1" x14ac:dyDescent="0.2">
      <c r="G2315" s="3"/>
      <c r="J2315" s="5"/>
    </row>
    <row r="2316" spans="7:10" customFormat="1" x14ac:dyDescent="0.2">
      <c r="G2316" s="3"/>
      <c r="J2316" s="5"/>
    </row>
    <row r="2317" spans="7:10" customFormat="1" x14ac:dyDescent="0.2">
      <c r="G2317" s="3"/>
      <c r="J2317" s="5"/>
    </row>
    <row r="2318" spans="7:10" customFormat="1" x14ac:dyDescent="0.2">
      <c r="G2318" s="3"/>
      <c r="J2318" s="5"/>
    </row>
    <row r="2319" spans="7:10" customFormat="1" x14ac:dyDescent="0.2">
      <c r="G2319" s="3"/>
      <c r="J2319" s="5"/>
    </row>
    <row r="2320" spans="7:10" customFormat="1" x14ac:dyDescent="0.2">
      <c r="G2320" s="3"/>
      <c r="J2320" s="5"/>
    </row>
    <row r="2321" spans="7:10" customFormat="1" x14ac:dyDescent="0.2">
      <c r="G2321" s="3"/>
      <c r="J2321" s="5"/>
    </row>
    <row r="2322" spans="7:10" customFormat="1" x14ac:dyDescent="0.2">
      <c r="G2322" s="3"/>
      <c r="J2322" s="5"/>
    </row>
    <row r="2323" spans="7:10" customFormat="1" x14ac:dyDescent="0.2">
      <c r="G2323" s="3"/>
      <c r="J2323" s="5"/>
    </row>
    <row r="2324" spans="7:10" customFormat="1" x14ac:dyDescent="0.2">
      <c r="G2324" s="3"/>
      <c r="J2324" s="5"/>
    </row>
    <row r="2325" spans="7:10" customFormat="1" x14ac:dyDescent="0.2">
      <c r="G2325" s="3"/>
      <c r="J2325" s="5"/>
    </row>
    <row r="2326" spans="7:10" customFormat="1" x14ac:dyDescent="0.2">
      <c r="G2326" s="3"/>
      <c r="J2326" s="5"/>
    </row>
    <row r="2327" spans="7:10" customFormat="1" x14ac:dyDescent="0.2">
      <c r="G2327" s="3"/>
      <c r="J2327" s="5"/>
    </row>
    <row r="2328" spans="7:10" customFormat="1" x14ac:dyDescent="0.2">
      <c r="G2328" s="3"/>
      <c r="J2328" s="5"/>
    </row>
    <row r="2329" spans="7:10" customFormat="1" x14ac:dyDescent="0.2">
      <c r="G2329" s="3"/>
      <c r="J2329" s="5"/>
    </row>
    <row r="2330" spans="7:10" customFormat="1" x14ac:dyDescent="0.2">
      <c r="G2330" s="3"/>
      <c r="J2330" s="5"/>
    </row>
    <row r="2331" spans="7:10" customFormat="1" x14ac:dyDescent="0.2">
      <c r="G2331" s="3"/>
      <c r="J2331" s="5"/>
    </row>
    <row r="2332" spans="7:10" customFormat="1" x14ac:dyDescent="0.2">
      <c r="G2332" s="3"/>
      <c r="J2332" s="5"/>
    </row>
    <row r="2333" spans="7:10" customFormat="1" x14ac:dyDescent="0.2">
      <c r="G2333" s="3"/>
      <c r="J2333" s="5"/>
    </row>
    <row r="2334" spans="7:10" customFormat="1" x14ac:dyDescent="0.2">
      <c r="G2334" s="3"/>
      <c r="J2334" s="5"/>
    </row>
    <row r="2335" spans="7:10" customFormat="1" x14ac:dyDescent="0.2">
      <c r="G2335" s="3"/>
      <c r="J2335" s="5"/>
    </row>
    <row r="2336" spans="7:10" customFormat="1" x14ac:dyDescent="0.2">
      <c r="G2336" s="3"/>
      <c r="J2336" s="5"/>
    </row>
    <row r="2337" spans="7:10" customFormat="1" x14ac:dyDescent="0.2">
      <c r="G2337" s="3"/>
      <c r="J2337" s="5"/>
    </row>
    <row r="2338" spans="7:10" customFormat="1" x14ac:dyDescent="0.2">
      <c r="G2338" s="3"/>
      <c r="J2338" s="5"/>
    </row>
    <row r="2339" spans="7:10" customFormat="1" x14ac:dyDescent="0.2">
      <c r="G2339" s="3"/>
      <c r="J2339" s="5"/>
    </row>
    <row r="2340" spans="7:10" customFormat="1" x14ac:dyDescent="0.2">
      <c r="G2340" s="3"/>
      <c r="J2340" s="5"/>
    </row>
    <row r="2341" spans="7:10" customFormat="1" x14ac:dyDescent="0.2">
      <c r="G2341" s="3"/>
      <c r="J2341" s="5"/>
    </row>
    <row r="2342" spans="7:10" customFormat="1" x14ac:dyDescent="0.2">
      <c r="G2342" s="3"/>
      <c r="J2342" s="5"/>
    </row>
    <row r="2343" spans="7:10" customFormat="1" x14ac:dyDescent="0.2">
      <c r="G2343" s="3"/>
      <c r="J2343" s="5"/>
    </row>
    <row r="2344" spans="7:10" customFormat="1" x14ac:dyDescent="0.2">
      <c r="G2344" s="3"/>
      <c r="J2344" s="5"/>
    </row>
    <row r="2345" spans="7:10" customFormat="1" x14ac:dyDescent="0.2">
      <c r="G2345" s="3"/>
      <c r="J2345" s="5"/>
    </row>
    <row r="2346" spans="7:10" customFormat="1" x14ac:dyDescent="0.2">
      <c r="G2346" s="3"/>
      <c r="J2346" s="5"/>
    </row>
    <row r="2347" spans="7:10" customFormat="1" x14ac:dyDescent="0.2">
      <c r="G2347" s="3"/>
      <c r="J2347" s="5"/>
    </row>
    <row r="2348" spans="7:10" customFormat="1" x14ac:dyDescent="0.2">
      <c r="G2348" s="3"/>
      <c r="J2348" s="5"/>
    </row>
    <row r="2349" spans="7:10" customFormat="1" x14ac:dyDescent="0.2">
      <c r="G2349" s="3"/>
      <c r="J2349" s="5"/>
    </row>
    <row r="2350" spans="7:10" customFormat="1" x14ac:dyDescent="0.2">
      <c r="G2350" s="3"/>
      <c r="J2350" s="5"/>
    </row>
    <row r="2351" spans="7:10" customFormat="1" x14ac:dyDescent="0.2">
      <c r="G2351" s="3"/>
      <c r="J2351" s="5"/>
    </row>
    <row r="2352" spans="7:10" customFormat="1" x14ac:dyDescent="0.2">
      <c r="G2352" s="3"/>
      <c r="J2352" s="5"/>
    </row>
    <row r="2353" spans="7:10" customFormat="1" x14ac:dyDescent="0.2">
      <c r="G2353" s="3"/>
      <c r="J2353" s="5"/>
    </row>
    <row r="2354" spans="7:10" customFormat="1" x14ac:dyDescent="0.2">
      <c r="G2354" s="3"/>
      <c r="J2354" s="5"/>
    </row>
    <row r="2355" spans="7:10" customFormat="1" x14ac:dyDescent="0.2">
      <c r="G2355" s="3"/>
      <c r="J2355" s="5"/>
    </row>
    <row r="2356" spans="7:10" customFormat="1" x14ac:dyDescent="0.2">
      <c r="G2356" s="3"/>
      <c r="J2356" s="5"/>
    </row>
    <row r="2357" spans="7:10" customFormat="1" x14ac:dyDescent="0.2">
      <c r="G2357" s="3"/>
      <c r="J2357" s="5"/>
    </row>
    <row r="2358" spans="7:10" customFormat="1" x14ac:dyDescent="0.2">
      <c r="G2358" s="3"/>
      <c r="J2358" s="5"/>
    </row>
    <row r="2359" spans="7:10" customFormat="1" x14ac:dyDescent="0.2">
      <c r="G2359" s="3"/>
      <c r="J2359" s="5"/>
    </row>
    <row r="2360" spans="7:10" customFormat="1" x14ac:dyDescent="0.2">
      <c r="G2360" s="3"/>
      <c r="J2360" s="5"/>
    </row>
    <row r="2361" spans="7:10" customFormat="1" x14ac:dyDescent="0.2">
      <c r="G2361" s="3"/>
      <c r="J2361" s="5"/>
    </row>
    <row r="2362" spans="7:10" customFormat="1" x14ac:dyDescent="0.2">
      <c r="G2362" s="3"/>
      <c r="J2362" s="5"/>
    </row>
    <row r="2363" spans="7:10" customFormat="1" x14ac:dyDescent="0.2">
      <c r="G2363" s="3"/>
      <c r="J2363" s="5"/>
    </row>
    <row r="2364" spans="7:10" customFormat="1" x14ac:dyDescent="0.2">
      <c r="G2364" s="3"/>
      <c r="J2364" s="5"/>
    </row>
    <row r="2365" spans="7:10" customFormat="1" x14ac:dyDescent="0.2">
      <c r="G2365" s="3"/>
      <c r="J2365" s="5"/>
    </row>
    <row r="2366" spans="7:10" customFormat="1" x14ac:dyDescent="0.2">
      <c r="G2366" s="3"/>
      <c r="J2366" s="5"/>
    </row>
    <row r="2367" spans="7:10" customFormat="1" x14ac:dyDescent="0.2">
      <c r="G2367" s="3"/>
      <c r="J2367" s="5"/>
    </row>
    <row r="2368" spans="7:10" customFormat="1" x14ac:dyDescent="0.2">
      <c r="G2368" s="3"/>
      <c r="J2368" s="5"/>
    </row>
    <row r="2369" spans="7:10" customFormat="1" x14ac:dyDescent="0.2">
      <c r="G2369" s="3"/>
      <c r="J2369" s="5"/>
    </row>
    <row r="2370" spans="7:10" customFormat="1" x14ac:dyDescent="0.2">
      <c r="G2370" s="3"/>
      <c r="J2370" s="5"/>
    </row>
    <row r="2371" spans="7:10" customFormat="1" x14ac:dyDescent="0.2">
      <c r="G2371" s="3"/>
      <c r="J2371" s="5"/>
    </row>
    <row r="2372" spans="7:10" customFormat="1" x14ac:dyDescent="0.2">
      <c r="G2372" s="3"/>
      <c r="J2372" s="5"/>
    </row>
    <row r="2373" spans="7:10" customFormat="1" x14ac:dyDescent="0.2">
      <c r="G2373" s="3"/>
      <c r="J2373" s="5"/>
    </row>
    <row r="2374" spans="7:10" customFormat="1" x14ac:dyDescent="0.2">
      <c r="G2374" s="3"/>
      <c r="J2374" s="5"/>
    </row>
    <row r="2375" spans="7:10" customFormat="1" x14ac:dyDescent="0.2">
      <c r="G2375" s="3"/>
      <c r="J2375" s="5"/>
    </row>
    <row r="2376" spans="7:10" customFormat="1" x14ac:dyDescent="0.2">
      <c r="G2376" s="3"/>
      <c r="J2376" s="5"/>
    </row>
    <row r="2377" spans="7:10" customFormat="1" x14ac:dyDescent="0.2">
      <c r="G2377" s="3"/>
      <c r="J2377" s="5"/>
    </row>
    <row r="2378" spans="7:10" customFormat="1" x14ac:dyDescent="0.2">
      <c r="G2378" s="3"/>
      <c r="J2378" s="5"/>
    </row>
    <row r="2379" spans="7:10" customFormat="1" x14ac:dyDescent="0.2">
      <c r="G2379" s="3"/>
      <c r="J2379" s="5"/>
    </row>
    <row r="2380" spans="7:10" customFormat="1" x14ac:dyDescent="0.2">
      <c r="G2380" s="3"/>
      <c r="J2380" s="5"/>
    </row>
    <row r="2381" spans="7:10" customFormat="1" x14ac:dyDescent="0.2">
      <c r="G2381" s="3"/>
      <c r="J2381" s="5"/>
    </row>
    <row r="2382" spans="7:10" customFormat="1" x14ac:dyDescent="0.2">
      <c r="G2382" s="3"/>
      <c r="J2382" s="5"/>
    </row>
    <row r="2383" spans="7:10" customFormat="1" x14ac:dyDescent="0.2">
      <c r="G2383" s="3"/>
      <c r="J2383" s="5"/>
    </row>
    <row r="2384" spans="7:10" customFormat="1" x14ac:dyDescent="0.2">
      <c r="G2384" s="3"/>
      <c r="J2384" s="5"/>
    </row>
    <row r="2385" spans="7:10" customFormat="1" x14ac:dyDescent="0.2">
      <c r="G2385" s="3"/>
      <c r="J2385" s="5"/>
    </row>
    <row r="2386" spans="7:10" customFormat="1" x14ac:dyDescent="0.2">
      <c r="G2386" s="3"/>
      <c r="J2386" s="5"/>
    </row>
    <row r="2387" spans="7:10" customFormat="1" x14ac:dyDescent="0.2">
      <c r="G2387" s="3"/>
      <c r="J2387" s="5"/>
    </row>
    <row r="2388" spans="7:10" customFormat="1" x14ac:dyDescent="0.2">
      <c r="G2388" s="3"/>
      <c r="J2388" s="5"/>
    </row>
    <row r="2389" spans="7:10" customFormat="1" x14ac:dyDescent="0.2">
      <c r="G2389" s="3"/>
      <c r="J2389" s="5"/>
    </row>
    <row r="2390" spans="7:10" customFormat="1" x14ac:dyDescent="0.2">
      <c r="G2390" s="3"/>
      <c r="J2390" s="5"/>
    </row>
    <row r="2391" spans="7:10" customFormat="1" x14ac:dyDescent="0.2">
      <c r="G2391" s="3"/>
      <c r="J2391" s="5"/>
    </row>
    <row r="2392" spans="7:10" customFormat="1" x14ac:dyDescent="0.2">
      <c r="G2392" s="3"/>
      <c r="J2392" s="5"/>
    </row>
    <row r="2393" spans="7:10" customFormat="1" x14ac:dyDescent="0.2">
      <c r="G2393" s="3"/>
      <c r="J2393" s="5"/>
    </row>
    <row r="2394" spans="7:10" customFormat="1" x14ac:dyDescent="0.2">
      <c r="G2394" s="3"/>
      <c r="J2394" s="5"/>
    </row>
    <row r="2395" spans="7:10" customFormat="1" x14ac:dyDescent="0.2">
      <c r="G2395" s="3"/>
      <c r="J2395" s="5"/>
    </row>
    <row r="2396" spans="7:10" customFormat="1" x14ac:dyDescent="0.2">
      <c r="G2396" s="3"/>
      <c r="J2396" s="5"/>
    </row>
    <row r="2397" spans="7:10" customFormat="1" x14ac:dyDescent="0.2">
      <c r="G2397" s="3"/>
      <c r="J2397" s="5"/>
    </row>
    <row r="2398" spans="7:10" customFormat="1" x14ac:dyDescent="0.2">
      <c r="G2398" s="3"/>
      <c r="J2398" s="5"/>
    </row>
    <row r="2399" spans="7:10" customFormat="1" x14ac:dyDescent="0.2">
      <c r="G2399" s="3"/>
      <c r="J2399" s="5"/>
    </row>
    <row r="2400" spans="7:10" customFormat="1" x14ac:dyDescent="0.2">
      <c r="G2400" s="3"/>
      <c r="J2400" s="5"/>
    </row>
    <row r="2401" spans="7:10" customFormat="1" x14ac:dyDescent="0.2">
      <c r="G2401" s="3"/>
      <c r="J2401" s="5"/>
    </row>
    <row r="2402" spans="7:10" customFormat="1" x14ac:dyDescent="0.2">
      <c r="G2402" s="3"/>
      <c r="J2402" s="5"/>
    </row>
    <row r="2403" spans="7:10" customFormat="1" x14ac:dyDescent="0.2">
      <c r="G2403" s="3"/>
      <c r="J2403" s="5"/>
    </row>
    <row r="2404" spans="7:10" customFormat="1" x14ac:dyDescent="0.2">
      <c r="G2404" s="3"/>
      <c r="J2404" s="5"/>
    </row>
    <row r="2405" spans="7:10" customFormat="1" x14ac:dyDescent="0.2">
      <c r="G2405" s="3"/>
      <c r="J2405" s="5"/>
    </row>
    <row r="2406" spans="7:10" customFormat="1" x14ac:dyDescent="0.2">
      <c r="G2406" s="3"/>
      <c r="J2406" s="5"/>
    </row>
    <row r="2407" spans="7:10" customFormat="1" x14ac:dyDescent="0.2">
      <c r="G2407" s="3"/>
      <c r="J2407" s="5"/>
    </row>
    <row r="2408" spans="7:10" customFormat="1" x14ac:dyDescent="0.2">
      <c r="G2408" s="3"/>
      <c r="J2408" s="5"/>
    </row>
    <row r="2409" spans="7:10" customFormat="1" x14ac:dyDescent="0.2">
      <c r="G2409" s="3"/>
      <c r="J2409" s="5"/>
    </row>
    <row r="2410" spans="7:10" customFormat="1" x14ac:dyDescent="0.2">
      <c r="G2410" s="3"/>
      <c r="J2410" s="5"/>
    </row>
    <row r="2411" spans="7:10" customFormat="1" x14ac:dyDescent="0.2">
      <c r="G2411" s="3"/>
      <c r="J2411" s="5"/>
    </row>
    <row r="2412" spans="7:10" customFormat="1" x14ac:dyDescent="0.2">
      <c r="G2412" s="3"/>
      <c r="J2412" s="5"/>
    </row>
    <row r="2413" spans="7:10" customFormat="1" x14ac:dyDescent="0.2">
      <c r="G2413" s="3"/>
      <c r="J2413" s="5"/>
    </row>
    <row r="2414" spans="7:10" customFormat="1" x14ac:dyDescent="0.2">
      <c r="G2414" s="3"/>
      <c r="J2414" s="5"/>
    </row>
    <row r="2415" spans="7:10" customFormat="1" x14ac:dyDescent="0.2">
      <c r="G2415" s="3"/>
      <c r="J2415" s="5"/>
    </row>
    <row r="2416" spans="7:10" customFormat="1" x14ac:dyDescent="0.2">
      <c r="G2416" s="3"/>
      <c r="J2416" s="5"/>
    </row>
    <row r="2417" spans="7:10" customFormat="1" x14ac:dyDescent="0.2">
      <c r="G2417" s="3"/>
      <c r="J2417" s="5"/>
    </row>
    <row r="2418" spans="7:10" customFormat="1" x14ac:dyDescent="0.2">
      <c r="G2418" s="3"/>
      <c r="J2418" s="5"/>
    </row>
    <row r="2419" spans="7:10" customFormat="1" x14ac:dyDescent="0.2">
      <c r="G2419" s="3"/>
      <c r="J2419" s="5"/>
    </row>
    <row r="2420" spans="7:10" customFormat="1" x14ac:dyDescent="0.2">
      <c r="G2420" s="3"/>
      <c r="J2420" s="5"/>
    </row>
    <row r="2421" spans="7:10" customFormat="1" x14ac:dyDescent="0.2">
      <c r="G2421" s="3"/>
      <c r="J2421" s="5"/>
    </row>
    <row r="2422" spans="7:10" customFormat="1" x14ac:dyDescent="0.2">
      <c r="G2422" s="3"/>
      <c r="J2422" s="5"/>
    </row>
    <row r="2423" spans="7:10" customFormat="1" x14ac:dyDescent="0.2">
      <c r="G2423" s="3"/>
      <c r="J2423" s="5"/>
    </row>
    <row r="2424" spans="7:10" customFormat="1" x14ac:dyDescent="0.2">
      <c r="G2424" s="3"/>
      <c r="J2424" s="5"/>
    </row>
    <row r="2425" spans="7:10" customFormat="1" x14ac:dyDescent="0.2">
      <c r="G2425" s="3"/>
      <c r="J2425" s="5"/>
    </row>
    <row r="2426" spans="7:10" customFormat="1" x14ac:dyDescent="0.2">
      <c r="G2426" s="3"/>
      <c r="J2426" s="5"/>
    </row>
    <row r="2427" spans="7:10" customFormat="1" x14ac:dyDescent="0.2">
      <c r="G2427" s="3"/>
      <c r="J2427" s="5"/>
    </row>
    <row r="2428" spans="7:10" customFormat="1" x14ac:dyDescent="0.2">
      <c r="G2428" s="3"/>
      <c r="J2428" s="5"/>
    </row>
    <row r="2429" spans="7:10" customFormat="1" x14ac:dyDescent="0.2">
      <c r="G2429" s="3"/>
      <c r="J2429" s="5"/>
    </row>
    <row r="2430" spans="7:10" customFormat="1" x14ac:dyDescent="0.2">
      <c r="G2430" s="3"/>
      <c r="J2430" s="5"/>
    </row>
    <row r="2431" spans="7:10" customFormat="1" x14ac:dyDescent="0.2">
      <c r="G2431" s="3"/>
      <c r="J2431" s="5"/>
    </row>
    <row r="2432" spans="7:10" customFormat="1" x14ac:dyDescent="0.2">
      <c r="G2432" s="3"/>
      <c r="J2432" s="5"/>
    </row>
    <row r="2433" spans="7:10" customFormat="1" x14ac:dyDescent="0.2">
      <c r="G2433" s="3"/>
      <c r="J2433" s="5"/>
    </row>
    <row r="2434" spans="7:10" customFormat="1" x14ac:dyDescent="0.2">
      <c r="G2434" s="3"/>
      <c r="J2434" s="5"/>
    </row>
    <row r="2435" spans="7:10" customFormat="1" x14ac:dyDescent="0.2">
      <c r="G2435" s="3"/>
      <c r="J2435" s="5"/>
    </row>
    <row r="2436" spans="7:10" customFormat="1" x14ac:dyDescent="0.2">
      <c r="G2436" s="3"/>
      <c r="J2436" s="5"/>
    </row>
    <row r="2437" spans="7:10" customFormat="1" x14ac:dyDescent="0.2">
      <c r="G2437" s="3"/>
      <c r="J2437" s="5"/>
    </row>
    <row r="2438" spans="7:10" customFormat="1" x14ac:dyDescent="0.2">
      <c r="G2438" s="3"/>
      <c r="J2438" s="5"/>
    </row>
    <row r="2439" spans="7:10" customFormat="1" x14ac:dyDescent="0.2">
      <c r="G2439" s="3"/>
      <c r="J2439" s="5"/>
    </row>
    <row r="2440" spans="7:10" customFormat="1" x14ac:dyDescent="0.2">
      <c r="G2440" s="3"/>
      <c r="J2440" s="5"/>
    </row>
    <row r="2441" spans="7:10" customFormat="1" x14ac:dyDescent="0.2">
      <c r="G2441" s="3"/>
      <c r="J2441" s="5"/>
    </row>
    <row r="2442" spans="7:10" customFormat="1" x14ac:dyDescent="0.2">
      <c r="G2442" s="3"/>
      <c r="J2442" s="5"/>
    </row>
    <row r="2443" spans="7:10" customFormat="1" x14ac:dyDescent="0.2">
      <c r="G2443" s="3"/>
      <c r="J2443" s="5"/>
    </row>
    <row r="2444" spans="7:10" customFormat="1" x14ac:dyDescent="0.2">
      <c r="G2444" s="3"/>
      <c r="J2444" s="5"/>
    </row>
    <row r="2445" spans="7:10" customFormat="1" x14ac:dyDescent="0.2">
      <c r="G2445" s="3"/>
      <c r="J2445" s="5"/>
    </row>
    <row r="2446" spans="7:10" customFormat="1" x14ac:dyDescent="0.2">
      <c r="G2446" s="3"/>
      <c r="J2446" s="5"/>
    </row>
    <row r="2447" spans="7:10" customFormat="1" x14ac:dyDescent="0.2">
      <c r="G2447" s="3"/>
      <c r="J2447" s="5"/>
    </row>
    <row r="2448" spans="7:10" customFormat="1" x14ac:dyDescent="0.2">
      <c r="G2448" s="3"/>
      <c r="J2448" s="5"/>
    </row>
    <row r="2449" spans="7:10" customFormat="1" x14ac:dyDescent="0.2">
      <c r="G2449" s="3"/>
      <c r="J2449" s="5"/>
    </row>
    <row r="2450" spans="7:10" customFormat="1" x14ac:dyDescent="0.2">
      <c r="G2450" s="3"/>
      <c r="J2450" s="5"/>
    </row>
    <row r="2451" spans="7:10" customFormat="1" x14ac:dyDescent="0.2">
      <c r="G2451" s="3"/>
      <c r="J2451" s="5"/>
    </row>
    <row r="2452" spans="7:10" customFormat="1" x14ac:dyDescent="0.2">
      <c r="G2452" s="3"/>
      <c r="J2452" s="5"/>
    </row>
    <row r="2453" spans="7:10" customFormat="1" x14ac:dyDescent="0.2">
      <c r="G2453" s="3"/>
      <c r="J2453" s="5"/>
    </row>
    <row r="2454" spans="7:10" customFormat="1" x14ac:dyDescent="0.2">
      <c r="G2454" s="3"/>
      <c r="J2454" s="5"/>
    </row>
    <row r="2455" spans="7:10" customFormat="1" x14ac:dyDescent="0.2">
      <c r="G2455" s="3"/>
      <c r="J2455" s="5"/>
    </row>
    <row r="2456" spans="7:10" customFormat="1" x14ac:dyDescent="0.2">
      <c r="G2456" s="3"/>
      <c r="J2456" s="5"/>
    </row>
    <row r="2457" spans="7:10" customFormat="1" x14ac:dyDescent="0.2">
      <c r="G2457" s="3"/>
      <c r="J2457" s="5"/>
    </row>
    <row r="2458" spans="7:10" customFormat="1" x14ac:dyDescent="0.2">
      <c r="G2458" s="3"/>
      <c r="J2458" s="5"/>
    </row>
    <row r="2459" spans="7:10" customFormat="1" x14ac:dyDescent="0.2">
      <c r="G2459" s="3"/>
      <c r="J2459" s="5"/>
    </row>
    <row r="2460" spans="7:10" customFormat="1" x14ac:dyDescent="0.2">
      <c r="G2460" s="3"/>
      <c r="J2460" s="5"/>
    </row>
    <row r="2461" spans="7:10" customFormat="1" x14ac:dyDescent="0.2">
      <c r="G2461" s="3"/>
      <c r="J2461" s="5"/>
    </row>
    <row r="2462" spans="7:10" customFormat="1" x14ac:dyDescent="0.2">
      <c r="G2462" s="3"/>
      <c r="J2462" s="5"/>
    </row>
    <row r="2463" spans="7:10" customFormat="1" x14ac:dyDescent="0.2">
      <c r="G2463" s="3"/>
      <c r="J2463" s="5"/>
    </row>
    <row r="2464" spans="7:10" customFormat="1" x14ac:dyDescent="0.2">
      <c r="G2464" s="3"/>
      <c r="J2464" s="5"/>
    </row>
    <row r="2465" spans="7:10" customFormat="1" x14ac:dyDescent="0.2">
      <c r="G2465" s="3"/>
      <c r="J2465" s="5"/>
    </row>
    <row r="2466" spans="7:10" customFormat="1" x14ac:dyDescent="0.2">
      <c r="G2466" s="3"/>
      <c r="J2466" s="5"/>
    </row>
    <row r="2467" spans="7:10" customFormat="1" x14ac:dyDescent="0.2">
      <c r="G2467" s="3"/>
      <c r="J2467" s="5"/>
    </row>
  </sheetData>
  <mergeCells count="34">
    <mergeCell ref="F231:H231"/>
    <mergeCell ref="D200:I200"/>
    <mergeCell ref="D201:I201"/>
    <mergeCell ref="D202:I202"/>
    <mergeCell ref="D203:I203"/>
    <mergeCell ref="C184:I184"/>
    <mergeCell ref="C185:J185"/>
    <mergeCell ref="D189:I189"/>
    <mergeCell ref="F181:I181"/>
    <mergeCell ref="D187:I187"/>
    <mergeCell ref="D188:I188"/>
    <mergeCell ref="D190:I190"/>
    <mergeCell ref="D191:I191"/>
    <mergeCell ref="D199:I199"/>
    <mergeCell ref="D196:I196"/>
    <mergeCell ref="D198:I198"/>
    <mergeCell ref="D192:I192"/>
    <mergeCell ref="D193:I193"/>
    <mergeCell ref="D197:I197"/>
    <mergeCell ref="C194:D194"/>
    <mergeCell ref="D195:I195"/>
    <mergeCell ref="D151:E151"/>
    <mergeCell ref="D149:E149"/>
    <mergeCell ref="D2:H2"/>
    <mergeCell ref="D3:H3"/>
    <mergeCell ref="A6:I6"/>
    <mergeCell ref="A58:I58"/>
    <mergeCell ref="F56:I56"/>
    <mergeCell ref="F107:I107"/>
    <mergeCell ref="A136:I136"/>
    <mergeCell ref="A137:I137"/>
    <mergeCell ref="A110:I110"/>
    <mergeCell ref="A109:I109"/>
    <mergeCell ref="G134:I13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Q139"/>
  <sheetViews>
    <sheetView topLeftCell="A33" workbookViewId="0">
      <selection sqref="A1:Q1"/>
    </sheetView>
  </sheetViews>
  <sheetFormatPr defaultColWidth="9.140625" defaultRowHeight="11.25" x14ac:dyDescent="0.2"/>
  <cols>
    <col min="1" max="1" width="19.42578125" style="2" customWidth="1"/>
    <col min="2" max="2" width="3.7109375" style="2" customWidth="1"/>
    <col min="3" max="4" width="9.42578125" style="2" customWidth="1"/>
    <col min="5" max="5" width="6.85546875" style="2" customWidth="1"/>
    <col min="6" max="6" width="2.140625" style="2" hidden="1" customWidth="1"/>
    <col min="7" max="7" width="9.140625" style="2" hidden="1" customWidth="1"/>
    <col min="8" max="8" width="10.7109375" style="2" customWidth="1"/>
    <col min="9" max="9" width="10.85546875" style="2" customWidth="1"/>
    <col min="10" max="10" width="7.42578125" style="2" hidden="1" customWidth="1"/>
    <col min="11" max="11" width="9.140625" style="2" hidden="1" customWidth="1"/>
    <col min="12" max="12" width="10.42578125" style="2" customWidth="1"/>
    <col min="13" max="13" width="9.140625" style="2" customWidth="1"/>
    <col min="14" max="14" width="9.85546875" style="2" customWidth="1"/>
    <col min="15" max="15" width="10.5703125" style="2" customWidth="1"/>
    <col min="16" max="17" width="9.28515625" style="2" customWidth="1"/>
    <col min="18" max="16384" width="9.140625" style="2"/>
  </cols>
  <sheetData>
    <row r="1" spans="1:17" ht="53.25" customHeight="1" x14ac:dyDescent="0.2">
      <c r="A1" s="486" t="s">
        <v>215</v>
      </c>
      <c r="B1" s="487"/>
      <c r="C1" s="487"/>
      <c r="D1" s="487"/>
      <c r="E1" s="487"/>
      <c r="F1" s="487"/>
      <c r="G1" s="487"/>
      <c r="H1" s="487"/>
      <c r="I1" s="487"/>
      <c r="J1" s="487"/>
      <c r="K1" s="487"/>
      <c r="L1" s="487"/>
      <c r="M1" s="487"/>
      <c r="N1" s="487"/>
      <c r="O1" s="487"/>
      <c r="P1" s="487"/>
      <c r="Q1" s="487"/>
    </row>
    <row r="2" spans="1:17" ht="17.25" customHeight="1" x14ac:dyDescent="0.2">
      <c r="A2" s="488" t="s">
        <v>216</v>
      </c>
      <c r="B2" s="489"/>
      <c r="C2" s="489"/>
      <c r="D2" s="489"/>
      <c r="E2" s="489"/>
      <c r="F2" s="489"/>
      <c r="G2" s="489"/>
      <c r="H2" s="489"/>
      <c r="I2" s="489"/>
      <c r="J2" s="489"/>
      <c r="K2" s="489"/>
      <c r="L2" s="489"/>
      <c r="M2" s="489"/>
      <c r="N2" s="489"/>
      <c r="O2" s="489"/>
      <c r="P2" s="489"/>
      <c r="Q2" s="489"/>
    </row>
    <row r="3" spans="1:17" ht="25.5" customHeight="1" x14ac:dyDescent="0.2">
      <c r="A3" s="493" t="s">
        <v>217</v>
      </c>
      <c r="B3" s="494"/>
      <c r="C3" s="494"/>
      <c r="D3" s="494"/>
      <c r="E3" s="494"/>
      <c r="F3" s="494"/>
      <c r="G3" s="494"/>
      <c r="H3" s="494"/>
      <c r="I3" s="494"/>
      <c r="J3" s="494"/>
      <c r="K3" s="494"/>
      <c r="L3" s="494"/>
      <c r="M3" s="494"/>
      <c r="N3" s="494"/>
      <c r="O3" s="494"/>
      <c r="P3" s="494"/>
      <c r="Q3" s="494"/>
    </row>
    <row r="4" spans="1:17" x14ac:dyDescent="0.2">
      <c r="A4" s="382"/>
      <c r="B4" s="383"/>
      <c r="C4" s="383"/>
      <c r="D4" s="383"/>
      <c r="E4" s="383"/>
      <c r="F4" s="383"/>
      <c r="G4" s="383"/>
      <c r="H4" s="383"/>
      <c r="I4" s="383"/>
      <c r="J4" s="384"/>
      <c r="L4" s="181"/>
      <c r="M4" s="181"/>
      <c r="N4" s="181"/>
      <c r="O4" s="181"/>
      <c r="P4" s="181"/>
      <c r="Q4" s="181"/>
    </row>
    <row r="5" spans="1:17" ht="36" customHeight="1" x14ac:dyDescent="0.2">
      <c r="A5" s="385" t="s">
        <v>218</v>
      </c>
      <c r="B5" s="386" t="s">
        <v>219</v>
      </c>
      <c r="C5" s="495" t="s">
        <v>220</v>
      </c>
      <c r="D5" s="496"/>
      <c r="E5" s="497"/>
      <c r="F5" s="497"/>
      <c r="G5" s="497"/>
      <c r="H5" s="495" t="s">
        <v>221</v>
      </c>
      <c r="I5" s="498"/>
      <c r="J5" s="390"/>
      <c r="K5" s="390"/>
      <c r="L5" s="499" t="s">
        <v>222</v>
      </c>
      <c r="M5" s="500"/>
      <c r="N5" s="501"/>
      <c r="O5" s="500" t="s">
        <v>223</v>
      </c>
      <c r="P5" s="500"/>
      <c r="Q5" s="502"/>
    </row>
    <row r="6" spans="1:17" ht="45.75" customHeight="1" x14ac:dyDescent="0.2">
      <c r="A6" s="385"/>
      <c r="B6" s="386"/>
      <c r="C6" s="389" t="s">
        <v>222</v>
      </c>
      <c r="D6" s="387" t="s">
        <v>224</v>
      </c>
      <c r="E6" s="495" t="s">
        <v>225</v>
      </c>
      <c r="F6" s="496"/>
      <c r="G6" s="389"/>
      <c r="H6" s="389" t="s">
        <v>222</v>
      </c>
      <c r="I6" s="388" t="s">
        <v>224</v>
      </c>
      <c r="K6" s="182"/>
      <c r="L6" s="183" t="s">
        <v>33</v>
      </c>
      <c r="M6" s="184" t="s">
        <v>34</v>
      </c>
      <c r="N6" s="185" t="s">
        <v>35</v>
      </c>
      <c r="O6" s="186" t="s">
        <v>33</v>
      </c>
      <c r="P6" s="184" t="s">
        <v>34</v>
      </c>
      <c r="Q6" s="184" t="s">
        <v>35</v>
      </c>
    </row>
    <row r="7" spans="1:17" ht="24" customHeight="1" x14ac:dyDescent="0.2">
      <c r="A7" s="391" t="s">
        <v>226</v>
      </c>
      <c r="B7" s="392"/>
      <c r="C7" s="393"/>
      <c r="D7" s="393"/>
      <c r="E7" s="506"/>
      <c r="F7" s="506"/>
      <c r="G7" s="506"/>
      <c r="H7" s="393"/>
      <c r="I7" s="506"/>
      <c r="J7" s="506"/>
      <c r="L7" s="187"/>
      <c r="M7" s="188"/>
      <c r="N7" s="189"/>
      <c r="O7" s="188"/>
      <c r="P7" s="188"/>
      <c r="Q7" s="188"/>
    </row>
    <row r="8" spans="1:17" x14ac:dyDescent="0.2">
      <c r="A8" s="527" t="s">
        <v>227</v>
      </c>
      <c r="B8" s="340"/>
      <c r="C8" s="367"/>
      <c r="D8" s="366"/>
      <c r="E8" s="524"/>
      <c r="F8" s="524"/>
      <c r="G8" s="524"/>
      <c r="H8" s="341">
        <f>C8*E8</f>
        <v>0</v>
      </c>
      <c r="I8" s="525"/>
      <c r="J8" s="525"/>
      <c r="K8" s="17"/>
      <c r="L8" s="169">
        <f>H8*0.8</f>
        <v>0</v>
      </c>
      <c r="M8" s="170">
        <f>H8*0.1</f>
        <v>0</v>
      </c>
      <c r="N8" s="171">
        <f>H8*0.1</f>
        <v>0</v>
      </c>
      <c r="O8" s="172"/>
      <c r="P8" s="173"/>
      <c r="Q8" s="173"/>
    </row>
    <row r="9" spans="1:17" x14ac:dyDescent="0.2">
      <c r="A9" s="528"/>
      <c r="B9" s="340"/>
      <c r="C9" s="366"/>
      <c r="D9" s="367"/>
      <c r="E9" s="524"/>
      <c r="F9" s="524"/>
      <c r="G9" s="524"/>
      <c r="H9" s="342"/>
      <c r="I9" s="526">
        <f>D9*E9</f>
        <v>0</v>
      </c>
      <c r="J9" s="526"/>
      <c r="K9" s="17"/>
      <c r="L9" s="174"/>
      <c r="M9" s="172"/>
      <c r="N9" s="175"/>
      <c r="O9" s="176">
        <f>I9*0.8</f>
        <v>0</v>
      </c>
      <c r="P9" s="176">
        <f>I9*0.1</f>
        <v>0</v>
      </c>
      <c r="Q9" s="176">
        <f>I9*0.1</f>
        <v>0</v>
      </c>
    </row>
    <row r="10" spans="1:17" x14ac:dyDescent="0.2">
      <c r="A10" s="514"/>
      <c r="B10" s="515"/>
      <c r="C10" s="515"/>
      <c r="D10" s="515"/>
      <c r="E10" s="515"/>
      <c r="F10" s="515"/>
      <c r="G10" s="515"/>
      <c r="H10" s="515"/>
      <c r="I10" s="515"/>
      <c r="J10" s="516"/>
      <c r="K10" s="177"/>
      <c r="L10" s="178"/>
      <c r="M10" s="179"/>
      <c r="N10" s="180"/>
      <c r="O10" s="179"/>
      <c r="P10" s="179"/>
      <c r="Q10" s="179"/>
    </row>
    <row r="11" spans="1:17" x14ac:dyDescent="0.2">
      <c r="A11" s="474" t="s">
        <v>228</v>
      </c>
      <c r="B11" s="190"/>
      <c r="C11" s="191"/>
      <c r="D11" s="192"/>
      <c r="E11" s="472"/>
      <c r="F11" s="472"/>
      <c r="G11" s="472"/>
      <c r="H11" s="215">
        <f>C11*E11</f>
        <v>0</v>
      </c>
      <c r="I11" s="473"/>
      <c r="J11" s="473"/>
      <c r="K11" s="193"/>
      <c r="L11" s="169">
        <f>H11*0.8</f>
        <v>0</v>
      </c>
      <c r="M11" s="170">
        <f>H11*0.1</f>
        <v>0</v>
      </c>
      <c r="N11" s="171">
        <f>H11*0.1</f>
        <v>0</v>
      </c>
      <c r="O11" s="194"/>
      <c r="P11" s="194"/>
      <c r="Q11" s="194"/>
    </row>
    <row r="12" spans="1:17" x14ac:dyDescent="0.2">
      <c r="A12" s="475"/>
      <c r="B12" s="195"/>
      <c r="C12" s="196"/>
      <c r="D12" s="197"/>
      <c r="E12" s="476"/>
      <c r="F12" s="476"/>
      <c r="G12" s="476"/>
      <c r="H12" s="198"/>
      <c r="I12" s="477">
        <f>D12*E12</f>
        <v>0</v>
      </c>
      <c r="J12" s="477"/>
      <c r="K12" s="199"/>
      <c r="L12" s="112"/>
      <c r="M12" s="111"/>
      <c r="N12" s="110"/>
      <c r="O12" s="176">
        <f>I12*0.8</f>
        <v>0</v>
      </c>
      <c r="P12" s="176">
        <f>I12*0.1</f>
        <v>0</v>
      </c>
      <c r="Q12" s="176">
        <f>I12*0.1</f>
        <v>0</v>
      </c>
    </row>
    <row r="13" spans="1:17" x14ac:dyDescent="0.2">
      <c r="A13" s="509" t="s">
        <v>229</v>
      </c>
      <c r="B13" s="190"/>
      <c r="C13" s="191"/>
      <c r="D13" s="192"/>
      <c r="E13" s="472"/>
      <c r="F13" s="472"/>
      <c r="G13" s="472"/>
      <c r="H13" s="215">
        <f>C13*E13</f>
        <v>0</v>
      </c>
      <c r="I13" s="473"/>
      <c r="J13" s="473"/>
      <c r="K13" s="193"/>
      <c r="L13" s="169">
        <f t="shared" ref="L13" si="0">H13*0.8</f>
        <v>0</v>
      </c>
      <c r="M13" s="170">
        <f>H13*0.05</f>
        <v>0</v>
      </c>
      <c r="N13" s="171">
        <f>H13*0.15</f>
        <v>0</v>
      </c>
      <c r="O13" s="194"/>
      <c r="P13" s="194"/>
      <c r="Q13" s="194"/>
    </row>
    <row r="14" spans="1:17" ht="13.5" customHeight="1" x14ac:dyDescent="0.2">
      <c r="A14" s="475"/>
      <c r="B14" s="195"/>
      <c r="C14" s="196"/>
      <c r="D14" s="197"/>
      <c r="E14" s="476"/>
      <c r="F14" s="476"/>
      <c r="G14" s="476"/>
      <c r="H14" s="198"/>
      <c r="I14" s="477">
        <f>D14*E14</f>
        <v>0</v>
      </c>
      <c r="J14" s="477"/>
      <c r="K14" s="199"/>
      <c r="L14" s="112"/>
      <c r="M14" s="111"/>
      <c r="N14" s="110"/>
      <c r="O14" s="176">
        <f t="shared" ref="O14" si="1">I14*0.8</f>
        <v>0</v>
      </c>
      <c r="P14" s="176">
        <f>I14*0.05</f>
        <v>0</v>
      </c>
      <c r="Q14" s="176">
        <f>I14*0.15</f>
        <v>0</v>
      </c>
    </row>
    <row r="15" spans="1:17" x14ac:dyDescent="0.2">
      <c r="A15" s="474" t="s">
        <v>230</v>
      </c>
      <c r="B15" s="190"/>
      <c r="C15" s="191"/>
      <c r="D15" s="192"/>
      <c r="E15" s="472"/>
      <c r="F15" s="472"/>
      <c r="G15" s="472"/>
      <c r="H15" s="215">
        <f>C15*E15</f>
        <v>0</v>
      </c>
      <c r="I15" s="473"/>
      <c r="J15" s="473"/>
      <c r="K15" s="193"/>
      <c r="L15" s="169">
        <f t="shared" ref="L15" si="2">H15*0.8</f>
        <v>0</v>
      </c>
      <c r="M15" s="170">
        <f t="shared" ref="M15" si="3">H15*0.1</f>
        <v>0</v>
      </c>
      <c r="N15" s="171">
        <f t="shared" ref="N15" si="4">H15*0.1</f>
        <v>0</v>
      </c>
      <c r="O15" s="194"/>
      <c r="P15" s="194"/>
      <c r="Q15" s="194"/>
    </row>
    <row r="16" spans="1:17" x14ac:dyDescent="0.2">
      <c r="A16" s="475"/>
      <c r="B16" s="195"/>
      <c r="C16" s="196"/>
      <c r="D16" s="197"/>
      <c r="E16" s="476"/>
      <c r="F16" s="476"/>
      <c r="G16" s="476"/>
      <c r="H16" s="198"/>
      <c r="I16" s="477">
        <f>D16*E16</f>
        <v>0</v>
      </c>
      <c r="J16" s="477"/>
      <c r="K16" s="199"/>
      <c r="L16" s="112"/>
      <c r="M16" s="111"/>
      <c r="N16" s="110"/>
      <c r="O16" s="176">
        <f t="shared" ref="O16" si="5">I16*0.8</f>
        <v>0</v>
      </c>
      <c r="P16" s="176">
        <f t="shared" ref="P16" si="6">I16*0.1</f>
        <v>0</v>
      </c>
      <c r="Q16" s="176">
        <f t="shared" ref="Q16" si="7">I16*0.1</f>
        <v>0</v>
      </c>
    </row>
    <row r="17" spans="1:17" x14ac:dyDescent="0.2">
      <c r="A17" s="509" t="s">
        <v>231</v>
      </c>
      <c r="B17" s="190"/>
      <c r="C17" s="191"/>
      <c r="D17" s="192"/>
      <c r="E17" s="472"/>
      <c r="F17" s="472"/>
      <c r="G17" s="472"/>
      <c r="H17" s="215">
        <f>C17*E17</f>
        <v>0</v>
      </c>
      <c r="I17" s="473"/>
      <c r="J17" s="473"/>
      <c r="K17" s="193"/>
      <c r="L17" s="169">
        <f t="shared" ref="L17" si="8">H17*0.8</f>
        <v>0</v>
      </c>
      <c r="M17" s="170">
        <f>H17*0.05</f>
        <v>0</v>
      </c>
      <c r="N17" s="171">
        <f>H17*0.15</f>
        <v>0</v>
      </c>
      <c r="O17" s="194"/>
      <c r="P17" s="194"/>
      <c r="Q17" s="194"/>
    </row>
    <row r="18" spans="1:17" ht="13.5" customHeight="1" x14ac:dyDescent="0.2">
      <c r="A18" s="475"/>
      <c r="B18" s="195"/>
      <c r="C18" s="196"/>
      <c r="D18" s="197"/>
      <c r="E18" s="476"/>
      <c r="F18" s="476"/>
      <c r="G18" s="476"/>
      <c r="H18" s="198"/>
      <c r="I18" s="477">
        <f>D18*E18</f>
        <v>0</v>
      </c>
      <c r="J18" s="477"/>
      <c r="K18" s="199"/>
      <c r="L18" s="112"/>
      <c r="M18" s="111"/>
      <c r="N18" s="110"/>
      <c r="O18" s="176">
        <f t="shared" ref="O18" si="9">I18*0.8</f>
        <v>0</v>
      </c>
      <c r="P18" s="176">
        <f>I18*0.05</f>
        <v>0</v>
      </c>
      <c r="Q18" s="176">
        <f>I18*0.15</f>
        <v>0</v>
      </c>
    </row>
    <row r="19" spans="1:17" x14ac:dyDescent="0.2">
      <c r="A19" s="474" t="s">
        <v>232</v>
      </c>
      <c r="B19" s="190"/>
      <c r="C19" s="191"/>
      <c r="D19" s="192"/>
      <c r="E19" s="472"/>
      <c r="F19" s="472"/>
      <c r="G19" s="472"/>
      <c r="H19" s="215">
        <f>C19*E19</f>
        <v>0</v>
      </c>
      <c r="I19" s="473"/>
      <c r="J19" s="473"/>
      <c r="K19" s="193"/>
      <c r="L19" s="169">
        <f t="shared" ref="L19:L23" si="10">H19*0.8</f>
        <v>0</v>
      </c>
      <c r="M19" s="170">
        <f>H19*0.05</f>
        <v>0</v>
      </c>
      <c r="N19" s="171">
        <f>H19*0.15</f>
        <v>0</v>
      </c>
      <c r="O19" s="194"/>
      <c r="P19" s="194"/>
      <c r="Q19" s="194"/>
    </row>
    <row r="20" spans="1:17" ht="13.5" customHeight="1" x14ac:dyDescent="0.2">
      <c r="A20" s="475"/>
      <c r="B20" s="195"/>
      <c r="C20" s="196"/>
      <c r="D20" s="197"/>
      <c r="E20" s="476"/>
      <c r="F20" s="476"/>
      <c r="G20" s="476"/>
      <c r="H20" s="198"/>
      <c r="I20" s="522">
        <f>D20*E20</f>
        <v>0</v>
      </c>
      <c r="J20" s="523"/>
      <c r="K20" s="199"/>
      <c r="L20" s="169"/>
      <c r="M20" s="170"/>
      <c r="N20" s="171"/>
      <c r="O20" s="176">
        <f>I20*0.8</f>
        <v>0</v>
      </c>
      <c r="P20" s="176">
        <f>I20*0.05</f>
        <v>0</v>
      </c>
      <c r="Q20" s="176">
        <f>I20*0.15</f>
        <v>0</v>
      </c>
    </row>
    <row r="21" spans="1:17" x14ac:dyDescent="0.2">
      <c r="A21" s="474" t="s">
        <v>233</v>
      </c>
      <c r="B21" s="190"/>
      <c r="C21" s="191"/>
      <c r="D21" s="192"/>
      <c r="E21" s="472"/>
      <c r="F21" s="472"/>
      <c r="G21" s="472"/>
      <c r="H21" s="215">
        <f>C21*E21</f>
        <v>0</v>
      </c>
      <c r="I21" s="517"/>
      <c r="J21" s="518"/>
      <c r="K21" s="193"/>
      <c r="L21" s="169">
        <f t="shared" si="10"/>
        <v>0</v>
      </c>
      <c r="M21" s="170">
        <f t="shared" ref="M21:M23" si="11">H21*0.05</f>
        <v>0</v>
      </c>
      <c r="N21" s="171">
        <f t="shared" ref="N21:N23" si="12">H21*0.15</f>
        <v>0</v>
      </c>
      <c r="O21" s="176"/>
      <c r="P21" s="176"/>
      <c r="Q21" s="176"/>
    </row>
    <row r="22" spans="1:17" x14ac:dyDescent="0.2">
      <c r="A22" s="475"/>
      <c r="B22" s="195"/>
      <c r="C22" s="196"/>
      <c r="D22" s="197"/>
      <c r="E22" s="476"/>
      <c r="F22" s="476"/>
      <c r="G22" s="476"/>
      <c r="H22" s="198"/>
      <c r="I22" s="477">
        <f>D22*E22</f>
        <v>0</v>
      </c>
      <c r="J22" s="477"/>
      <c r="K22" s="199"/>
      <c r="L22" s="169"/>
      <c r="M22" s="170"/>
      <c r="N22" s="171"/>
      <c r="O22" s="176">
        <f t="shared" ref="O22:O24" si="13">I22*0.8</f>
        <v>0</v>
      </c>
      <c r="P22" s="176">
        <f t="shared" ref="P22:P24" si="14">I22*0.05</f>
        <v>0</v>
      </c>
      <c r="Q22" s="176">
        <f t="shared" ref="Q22:Q24" si="15">I22*0.15</f>
        <v>0</v>
      </c>
    </row>
    <row r="23" spans="1:17" x14ac:dyDescent="0.2">
      <c r="A23" s="474" t="s">
        <v>234</v>
      </c>
      <c r="B23" s="190"/>
      <c r="C23" s="191"/>
      <c r="D23" s="192"/>
      <c r="E23" s="472"/>
      <c r="F23" s="472"/>
      <c r="G23" s="472"/>
      <c r="H23" s="215">
        <f>C23*E23</f>
        <v>0</v>
      </c>
      <c r="I23" s="473"/>
      <c r="J23" s="473"/>
      <c r="K23" s="193"/>
      <c r="L23" s="169">
        <f t="shared" si="10"/>
        <v>0</v>
      </c>
      <c r="M23" s="170">
        <f t="shared" si="11"/>
        <v>0</v>
      </c>
      <c r="N23" s="171">
        <f t="shared" si="12"/>
        <v>0</v>
      </c>
      <c r="O23" s="176"/>
      <c r="P23" s="176"/>
      <c r="Q23" s="176"/>
    </row>
    <row r="24" spans="1:17" x14ac:dyDescent="0.2">
      <c r="A24" s="475"/>
      <c r="B24" s="195"/>
      <c r="C24" s="196"/>
      <c r="D24" s="197"/>
      <c r="E24" s="476"/>
      <c r="F24" s="476"/>
      <c r="G24" s="476"/>
      <c r="H24" s="198"/>
      <c r="I24" s="477">
        <f>D24*E24</f>
        <v>0</v>
      </c>
      <c r="J24" s="477"/>
      <c r="K24" s="199"/>
      <c r="L24" s="112"/>
      <c r="M24" s="111"/>
      <c r="N24" s="110"/>
      <c r="O24" s="176">
        <f t="shared" si="13"/>
        <v>0</v>
      </c>
      <c r="P24" s="176">
        <f t="shared" si="14"/>
        <v>0</v>
      </c>
      <c r="Q24" s="176">
        <f t="shared" si="15"/>
        <v>0</v>
      </c>
    </row>
    <row r="25" spans="1:17" x14ac:dyDescent="0.2">
      <c r="A25" s="474"/>
      <c r="B25" s="190"/>
      <c r="C25" s="191"/>
      <c r="D25" s="192"/>
      <c r="E25" s="472"/>
      <c r="F25" s="472"/>
      <c r="G25" s="472"/>
      <c r="H25" s="215">
        <f>C25*E25</f>
        <v>0</v>
      </c>
      <c r="I25" s="473"/>
      <c r="J25" s="473"/>
      <c r="K25" s="193"/>
      <c r="L25" s="216"/>
      <c r="M25" s="217"/>
      <c r="N25" s="218"/>
      <c r="O25" s="194"/>
      <c r="P25" s="194"/>
      <c r="Q25" s="194"/>
    </row>
    <row r="26" spans="1:17" x14ac:dyDescent="0.2">
      <c r="A26" s="475"/>
      <c r="B26" s="195"/>
      <c r="C26" s="196"/>
      <c r="D26" s="197"/>
      <c r="E26" s="476"/>
      <c r="F26" s="476"/>
      <c r="G26" s="476"/>
      <c r="H26" s="198"/>
      <c r="I26" s="477">
        <f>D26*E26</f>
        <v>0</v>
      </c>
      <c r="J26" s="477"/>
      <c r="K26" s="199"/>
      <c r="L26" s="112"/>
      <c r="M26" s="111"/>
      <c r="N26" s="110"/>
      <c r="O26" s="219"/>
      <c r="P26" s="219"/>
      <c r="Q26" s="219"/>
    </row>
    <row r="27" spans="1:17" x14ac:dyDescent="0.2">
      <c r="A27" s="200"/>
      <c r="B27" s="200"/>
      <c r="C27" s="200"/>
      <c r="D27" s="200"/>
      <c r="E27" s="505"/>
      <c r="F27" s="505"/>
      <c r="G27" s="505"/>
      <c r="H27" s="358"/>
      <c r="I27" s="505"/>
      <c r="J27" s="505"/>
      <c r="L27" s="201"/>
      <c r="M27" s="202"/>
      <c r="N27" s="189"/>
      <c r="O27" s="203"/>
      <c r="P27" s="203"/>
      <c r="Q27" s="203"/>
    </row>
    <row r="28" spans="1:17" x14ac:dyDescent="0.2">
      <c r="A28" s="478" t="s">
        <v>235</v>
      </c>
      <c r="B28" s="479"/>
      <c r="C28" s="479"/>
      <c r="D28" s="479"/>
      <c r="E28" s="479"/>
      <c r="F28" s="479"/>
      <c r="G28" s="480"/>
      <c r="H28" s="394">
        <f>SUM(H9:H26)</f>
        <v>0</v>
      </c>
      <c r="I28" s="481"/>
      <c r="J28" s="481"/>
      <c r="L28" s="395">
        <f>SUM(L11:L26)</f>
        <v>0</v>
      </c>
      <c r="M28" s="395">
        <f>SUM(M11:M26)</f>
        <v>0</v>
      </c>
      <c r="N28" s="396">
        <f>SUM(N11:N26)</f>
        <v>0</v>
      </c>
      <c r="O28" s="202"/>
      <c r="P28" s="202"/>
      <c r="Q28" s="202"/>
    </row>
    <row r="29" spans="1:17" x14ac:dyDescent="0.2">
      <c r="A29" s="478" t="s">
        <v>236</v>
      </c>
      <c r="B29" s="479"/>
      <c r="C29" s="479"/>
      <c r="D29" s="479"/>
      <c r="E29" s="479"/>
      <c r="F29" s="479"/>
      <c r="G29" s="480"/>
      <c r="H29" s="397"/>
      <c r="I29" s="482">
        <f>SUM(I12:J26)</f>
        <v>0</v>
      </c>
      <c r="J29" s="482"/>
      <c r="L29" s="204"/>
      <c r="M29" s="205"/>
      <c r="N29" s="206"/>
      <c r="O29" s="398">
        <f>SUM(O11:O27)</f>
        <v>0</v>
      </c>
      <c r="P29" s="395">
        <f>SUM(P11:P27)</f>
        <v>0</v>
      </c>
      <c r="Q29" s="395">
        <f>SUM(Q11:Q27)</f>
        <v>0</v>
      </c>
    </row>
    <row r="30" spans="1:17" x14ac:dyDescent="0.2">
      <c r="A30" s="399" t="s">
        <v>237</v>
      </c>
      <c r="B30" s="400"/>
      <c r="C30" s="400"/>
      <c r="D30" s="400"/>
      <c r="E30" s="400"/>
      <c r="F30" s="400"/>
      <c r="G30" s="400"/>
      <c r="H30" s="400"/>
      <c r="I30" s="400"/>
      <c r="J30" s="400"/>
      <c r="K30" s="401"/>
      <c r="L30" s="207"/>
      <c r="N30" s="203"/>
      <c r="O30" s="207"/>
      <c r="Q30" s="203"/>
    </row>
    <row r="31" spans="1:17" x14ac:dyDescent="0.2">
      <c r="A31" s="208"/>
      <c r="B31" s="209"/>
      <c r="C31" s="210"/>
      <c r="D31" s="210"/>
      <c r="E31" s="483"/>
      <c r="F31" s="484"/>
      <c r="G31" s="485"/>
      <c r="H31" s="211"/>
      <c r="I31" s="503"/>
      <c r="J31" s="504"/>
      <c r="L31" s="211"/>
      <c r="M31" s="211"/>
      <c r="N31" s="211"/>
      <c r="O31" s="211"/>
      <c r="P31" s="211"/>
      <c r="Q31" s="211"/>
    </row>
    <row r="32" spans="1:17" x14ac:dyDescent="0.2">
      <c r="A32" s="208"/>
      <c r="B32" s="209"/>
      <c r="C32" s="210"/>
      <c r="D32" s="210"/>
      <c r="E32" s="483"/>
      <c r="F32" s="484"/>
      <c r="G32" s="485"/>
      <c r="H32" s="211"/>
      <c r="I32" s="503"/>
      <c r="J32" s="504"/>
      <c r="L32" s="211"/>
      <c r="M32" s="211"/>
      <c r="N32" s="211"/>
      <c r="O32" s="211"/>
      <c r="P32" s="211"/>
      <c r="Q32" s="211"/>
    </row>
    <row r="33" spans="1:17" x14ac:dyDescent="0.2">
      <c r="A33" s="208"/>
      <c r="B33" s="209"/>
      <c r="C33" s="210"/>
      <c r="D33" s="210"/>
      <c r="E33" s="483"/>
      <c r="F33" s="484"/>
      <c r="G33" s="485"/>
      <c r="H33" s="211"/>
      <c r="I33" s="503"/>
      <c r="J33" s="504"/>
      <c r="L33" s="211"/>
      <c r="M33" s="211"/>
      <c r="N33" s="211"/>
      <c r="O33" s="211"/>
      <c r="P33" s="211"/>
      <c r="Q33" s="211"/>
    </row>
    <row r="34" spans="1:17" x14ac:dyDescent="0.2">
      <c r="A34" s="208"/>
      <c r="B34" s="209"/>
      <c r="C34" s="210"/>
      <c r="D34" s="210"/>
      <c r="E34" s="483"/>
      <c r="F34" s="484"/>
      <c r="G34" s="485"/>
      <c r="H34" s="211"/>
      <c r="I34" s="503"/>
      <c r="J34" s="504"/>
      <c r="L34" s="211"/>
      <c r="M34" s="211"/>
      <c r="N34" s="211"/>
      <c r="O34" s="211"/>
      <c r="P34" s="211"/>
      <c r="Q34" s="211"/>
    </row>
    <row r="35" spans="1:17" x14ac:dyDescent="0.2">
      <c r="A35" s="208"/>
      <c r="B35" s="209"/>
      <c r="C35" s="210"/>
      <c r="D35" s="210"/>
      <c r="E35" s="483"/>
      <c r="F35" s="484"/>
      <c r="G35" s="485"/>
      <c r="H35" s="211"/>
      <c r="I35" s="503"/>
      <c r="J35" s="504"/>
      <c r="L35" s="211"/>
      <c r="M35" s="211"/>
      <c r="N35" s="211"/>
      <c r="O35" s="211"/>
      <c r="P35" s="211"/>
      <c r="Q35" s="211"/>
    </row>
    <row r="36" spans="1:17" x14ac:dyDescent="0.2">
      <c r="A36" s="208"/>
      <c r="B36" s="209"/>
      <c r="C36" s="210"/>
      <c r="D36" s="210"/>
      <c r="E36" s="483"/>
      <c r="F36" s="484"/>
      <c r="G36" s="485"/>
      <c r="H36" s="211"/>
      <c r="I36" s="503"/>
      <c r="J36" s="504"/>
      <c r="L36" s="211"/>
      <c r="M36" s="211"/>
      <c r="N36" s="211"/>
      <c r="O36" s="211"/>
      <c r="P36" s="211"/>
      <c r="Q36" s="211"/>
    </row>
    <row r="37" spans="1:17" x14ac:dyDescent="0.2">
      <c r="A37" s="208"/>
      <c r="B37" s="209"/>
      <c r="C37" s="210"/>
      <c r="D37" s="210"/>
      <c r="E37" s="483"/>
      <c r="F37" s="484"/>
      <c r="G37" s="485"/>
      <c r="H37" s="211"/>
      <c r="I37" s="503"/>
      <c r="J37" s="504"/>
      <c r="L37" s="211"/>
      <c r="M37" s="211"/>
      <c r="N37" s="211"/>
      <c r="O37" s="211"/>
      <c r="P37" s="211"/>
      <c r="Q37" s="211"/>
    </row>
    <row r="38" spans="1:17" x14ac:dyDescent="0.2">
      <c r="A38" s="208"/>
      <c r="B38" s="209"/>
      <c r="C38" s="210"/>
      <c r="D38" s="210"/>
      <c r="E38" s="483"/>
      <c r="F38" s="484"/>
      <c r="G38" s="485"/>
      <c r="H38" s="211"/>
      <c r="I38" s="503"/>
      <c r="J38" s="504"/>
      <c r="L38" s="211"/>
      <c r="M38" s="211"/>
      <c r="N38" s="211"/>
      <c r="O38" s="211"/>
      <c r="P38" s="211"/>
      <c r="Q38" s="211"/>
    </row>
    <row r="39" spans="1:17" x14ac:dyDescent="0.2">
      <c r="A39" s="402" t="s">
        <v>238</v>
      </c>
      <c r="B39" s="403"/>
      <c r="C39" s="404">
        <f>SUM(C34:C38)</f>
        <v>0</v>
      </c>
      <c r="D39" s="404">
        <f>SUM(D34:D38)</f>
        <v>0</v>
      </c>
      <c r="E39" s="405"/>
      <c r="F39" s="406"/>
      <c r="G39" s="490"/>
      <c r="H39" s="491"/>
      <c r="I39" s="492"/>
      <c r="J39" s="407">
        <f>SUM(J34:J38)</f>
        <v>0</v>
      </c>
      <c r="K39" s="408"/>
      <c r="L39" s="212"/>
      <c r="M39" s="213"/>
      <c r="N39" s="202"/>
      <c r="O39" s="212"/>
      <c r="P39" s="213"/>
      <c r="Q39" s="202"/>
    </row>
    <row r="40" spans="1:17" ht="38.25" customHeight="1" x14ac:dyDescent="0.2">
      <c r="N40" s="2" t="s">
        <v>239</v>
      </c>
    </row>
    <row r="41" spans="1:17" ht="53.25" customHeight="1" x14ac:dyDescent="0.2">
      <c r="A41" s="486" t="s">
        <v>215</v>
      </c>
      <c r="B41" s="487"/>
      <c r="C41" s="487"/>
      <c r="D41" s="487"/>
      <c r="E41" s="487"/>
      <c r="F41" s="487"/>
      <c r="G41" s="487"/>
      <c r="H41" s="487"/>
      <c r="I41" s="487"/>
      <c r="J41" s="487"/>
      <c r="K41" s="487"/>
      <c r="L41" s="487"/>
      <c r="M41" s="487"/>
      <c r="N41" s="487"/>
      <c r="O41" s="487"/>
      <c r="P41" s="487"/>
      <c r="Q41" s="487"/>
    </row>
    <row r="42" spans="1:17" ht="17.25" customHeight="1" x14ac:dyDescent="0.2">
      <c r="A42" s="488" t="s">
        <v>216</v>
      </c>
      <c r="B42" s="489"/>
      <c r="C42" s="489"/>
      <c r="D42" s="489"/>
      <c r="E42" s="489"/>
      <c r="F42" s="489"/>
      <c r="G42" s="489"/>
      <c r="H42" s="489"/>
      <c r="I42" s="489"/>
      <c r="J42" s="489"/>
      <c r="K42" s="489"/>
      <c r="L42" s="489"/>
      <c r="M42" s="489"/>
      <c r="N42" s="489"/>
      <c r="O42" s="489"/>
      <c r="P42" s="489"/>
      <c r="Q42" s="489"/>
    </row>
    <row r="43" spans="1:17" ht="32.25" customHeight="1" x14ac:dyDescent="0.2">
      <c r="A43" s="493" t="s">
        <v>240</v>
      </c>
      <c r="B43" s="494"/>
      <c r="C43" s="494"/>
      <c r="D43" s="494"/>
      <c r="E43" s="494"/>
      <c r="F43" s="494"/>
      <c r="G43" s="494"/>
      <c r="H43" s="494"/>
      <c r="I43" s="494"/>
      <c r="J43" s="494"/>
      <c r="K43" s="494"/>
      <c r="L43" s="494"/>
      <c r="M43" s="494"/>
      <c r="N43" s="494"/>
      <c r="O43" s="494"/>
      <c r="P43" s="494"/>
      <c r="Q43" s="494"/>
    </row>
    <row r="44" spans="1:17" x14ac:dyDescent="0.2">
      <c r="A44" s="382"/>
      <c r="B44" s="383"/>
      <c r="C44" s="383"/>
      <c r="D44" s="383"/>
      <c r="E44" s="383"/>
      <c r="F44" s="383"/>
      <c r="G44" s="383"/>
      <c r="H44" s="383"/>
      <c r="I44" s="383"/>
      <c r="J44" s="384"/>
      <c r="L44" s="181"/>
      <c r="M44" s="181"/>
      <c r="N44" s="181"/>
      <c r="O44" s="181"/>
      <c r="P44" s="181"/>
      <c r="Q44" s="181"/>
    </row>
    <row r="45" spans="1:17" ht="36" customHeight="1" x14ac:dyDescent="0.2">
      <c r="A45" s="385" t="s">
        <v>218</v>
      </c>
      <c r="B45" s="386" t="s">
        <v>219</v>
      </c>
      <c r="C45" s="495" t="s">
        <v>220</v>
      </c>
      <c r="D45" s="496"/>
      <c r="E45" s="497"/>
      <c r="F45" s="497"/>
      <c r="G45" s="497"/>
      <c r="H45" s="495" t="s">
        <v>221</v>
      </c>
      <c r="I45" s="498"/>
      <c r="J45" s="390"/>
      <c r="K45" s="390"/>
      <c r="L45" s="499" t="s">
        <v>222</v>
      </c>
      <c r="M45" s="500"/>
      <c r="N45" s="501"/>
      <c r="O45" s="500" t="s">
        <v>223</v>
      </c>
      <c r="P45" s="500"/>
      <c r="Q45" s="502"/>
    </row>
    <row r="46" spans="1:17" ht="47.25" customHeight="1" x14ac:dyDescent="0.2">
      <c r="A46" s="385"/>
      <c r="B46" s="386"/>
      <c r="C46" s="389" t="s">
        <v>222</v>
      </c>
      <c r="D46" s="387" t="s">
        <v>224</v>
      </c>
      <c r="E46" s="495" t="s">
        <v>225</v>
      </c>
      <c r="F46" s="496"/>
      <c r="G46" s="389"/>
      <c r="H46" s="389" t="s">
        <v>222</v>
      </c>
      <c r="I46" s="388" t="s">
        <v>224</v>
      </c>
      <c r="K46" s="182"/>
      <c r="L46" s="183" t="s">
        <v>33</v>
      </c>
      <c r="M46" s="184" t="s">
        <v>34</v>
      </c>
      <c r="N46" s="185" t="s">
        <v>35</v>
      </c>
      <c r="O46" s="186" t="s">
        <v>33</v>
      </c>
      <c r="P46" s="184" t="s">
        <v>34</v>
      </c>
      <c r="Q46" s="184" t="s">
        <v>35</v>
      </c>
    </row>
    <row r="47" spans="1:17" ht="24" customHeight="1" x14ac:dyDescent="0.2">
      <c r="A47" s="391" t="s">
        <v>226</v>
      </c>
      <c r="B47" s="392"/>
      <c r="C47" s="393"/>
      <c r="D47" s="393"/>
      <c r="E47" s="506"/>
      <c r="F47" s="506"/>
      <c r="G47" s="506"/>
      <c r="H47" s="393"/>
      <c r="I47" s="506"/>
      <c r="J47" s="506"/>
      <c r="L47" s="187"/>
      <c r="M47" s="188"/>
      <c r="N47" s="189"/>
      <c r="O47" s="188"/>
      <c r="P47" s="188"/>
      <c r="Q47" s="188"/>
    </row>
    <row r="48" spans="1:17" x14ac:dyDescent="0.2">
      <c r="A48" s="507" t="s">
        <v>241</v>
      </c>
      <c r="B48" s="45"/>
      <c r="C48" s="364"/>
      <c r="D48" s="365"/>
      <c r="E48" s="511"/>
      <c r="F48" s="511"/>
      <c r="G48" s="511"/>
      <c r="H48" s="126">
        <f>C48*E48</f>
        <v>0</v>
      </c>
      <c r="I48" s="510"/>
      <c r="J48" s="510"/>
      <c r="L48" s="125">
        <f>H48*0.8</f>
        <v>0</v>
      </c>
      <c r="M48" s="124">
        <f>H48*0.1</f>
        <v>0</v>
      </c>
      <c r="N48" s="123">
        <f>H48*0.1</f>
        <v>0</v>
      </c>
      <c r="O48" s="119"/>
      <c r="P48" s="122"/>
      <c r="Q48" s="122"/>
    </row>
    <row r="49" spans="1:17" x14ac:dyDescent="0.2">
      <c r="A49" s="508"/>
      <c r="B49" s="45"/>
      <c r="C49" s="365"/>
      <c r="D49" s="364"/>
      <c r="E49" s="511"/>
      <c r="F49" s="511"/>
      <c r="G49" s="511"/>
      <c r="H49" s="121"/>
      <c r="I49" s="521">
        <f>D49*E49</f>
        <v>0</v>
      </c>
      <c r="J49" s="521"/>
      <c r="L49" s="120"/>
      <c r="M49" s="119"/>
      <c r="N49" s="118"/>
      <c r="O49" s="117">
        <f>I49*0.8</f>
        <v>0</v>
      </c>
      <c r="P49" s="117">
        <f>I49*0.1</f>
        <v>0</v>
      </c>
      <c r="Q49" s="117">
        <f>I49*0.1</f>
        <v>0</v>
      </c>
    </row>
    <row r="50" spans="1:17" x14ac:dyDescent="0.2">
      <c r="A50" s="514"/>
      <c r="B50" s="515"/>
      <c r="C50" s="515"/>
      <c r="D50" s="515"/>
      <c r="E50" s="515"/>
      <c r="F50" s="515"/>
      <c r="G50" s="515"/>
      <c r="H50" s="515"/>
      <c r="I50" s="515"/>
      <c r="J50" s="516"/>
      <c r="K50" s="116"/>
      <c r="L50" s="115"/>
      <c r="M50" s="113"/>
      <c r="N50" s="114"/>
      <c r="O50" s="113"/>
      <c r="P50" s="113"/>
      <c r="Q50" s="113"/>
    </row>
    <row r="51" spans="1:17" x14ac:dyDescent="0.2">
      <c r="A51" s="474" t="s">
        <v>242</v>
      </c>
      <c r="B51" s="190"/>
      <c r="C51" s="191"/>
      <c r="D51" s="192"/>
      <c r="E51" s="472"/>
      <c r="F51" s="472"/>
      <c r="G51" s="472"/>
      <c r="H51" s="215">
        <f>C51*E51</f>
        <v>0</v>
      </c>
      <c r="I51" s="473"/>
      <c r="J51" s="473"/>
      <c r="K51" s="193"/>
      <c r="L51" s="125">
        <f>H51*0.8</f>
        <v>0</v>
      </c>
      <c r="M51" s="124">
        <f>H51*0.1</f>
        <v>0</v>
      </c>
      <c r="N51" s="123">
        <f>H51*0.1</f>
        <v>0</v>
      </c>
      <c r="O51" s="119"/>
      <c r="P51" s="122"/>
      <c r="Q51" s="122"/>
    </row>
    <row r="52" spans="1:17" x14ac:dyDescent="0.2">
      <c r="A52" s="475"/>
      <c r="B52" s="195"/>
      <c r="C52" s="196"/>
      <c r="D52" s="197"/>
      <c r="E52" s="476"/>
      <c r="F52" s="476"/>
      <c r="G52" s="476"/>
      <c r="H52" s="198"/>
      <c r="I52" s="477">
        <f>D52*E52</f>
        <v>0</v>
      </c>
      <c r="J52" s="477"/>
      <c r="K52" s="199"/>
      <c r="L52" s="120"/>
      <c r="M52" s="119"/>
      <c r="N52" s="118"/>
      <c r="O52" s="117">
        <f>I52*0.8</f>
        <v>0</v>
      </c>
      <c r="P52" s="117">
        <f>I52*0.1</f>
        <v>0</v>
      </c>
      <c r="Q52" s="117">
        <f>I52*0.1</f>
        <v>0</v>
      </c>
    </row>
    <row r="53" spans="1:17" x14ac:dyDescent="0.2">
      <c r="A53" s="474"/>
      <c r="B53" s="190"/>
      <c r="C53" s="191"/>
      <c r="D53" s="192"/>
      <c r="E53" s="472"/>
      <c r="F53" s="472"/>
      <c r="G53" s="472"/>
      <c r="H53" s="215">
        <f>C53*E53</f>
        <v>0</v>
      </c>
      <c r="I53" s="473"/>
      <c r="J53" s="473"/>
      <c r="K53" s="193"/>
      <c r="L53" s="216"/>
      <c r="M53" s="217"/>
      <c r="N53" s="218"/>
      <c r="O53" s="194"/>
      <c r="P53" s="194"/>
      <c r="Q53" s="194"/>
    </row>
    <row r="54" spans="1:17" x14ac:dyDescent="0.2">
      <c r="A54" s="475"/>
      <c r="B54" s="195"/>
      <c r="C54" s="196"/>
      <c r="D54" s="197"/>
      <c r="E54" s="476"/>
      <c r="F54" s="476"/>
      <c r="G54" s="476"/>
      <c r="H54" s="198"/>
      <c r="I54" s="477">
        <f>D54*E54</f>
        <v>0</v>
      </c>
      <c r="J54" s="477"/>
      <c r="K54" s="199"/>
      <c r="L54" s="112"/>
      <c r="M54" s="111"/>
      <c r="N54" s="110"/>
      <c r="O54" s="219"/>
      <c r="P54" s="219"/>
      <c r="Q54" s="219"/>
    </row>
    <row r="55" spans="1:17" x14ac:dyDescent="0.2">
      <c r="A55" s="474"/>
      <c r="B55" s="190"/>
      <c r="C55" s="191"/>
      <c r="D55" s="192"/>
      <c r="E55" s="472"/>
      <c r="F55" s="472"/>
      <c r="G55" s="472"/>
      <c r="H55" s="215">
        <f>C55*E55</f>
        <v>0</v>
      </c>
      <c r="I55" s="473"/>
      <c r="J55" s="473"/>
      <c r="K55" s="193"/>
      <c r="L55" s="216"/>
      <c r="M55" s="217"/>
      <c r="N55" s="218"/>
      <c r="O55" s="194"/>
      <c r="P55" s="194"/>
      <c r="Q55" s="194"/>
    </row>
    <row r="56" spans="1:17" x14ac:dyDescent="0.2">
      <c r="A56" s="475"/>
      <c r="B56" s="195"/>
      <c r="C56" s="196"/>
      <c r="D56" s="197"/>
      <c r="E56" s="476"/>
      <c r="F56" s="476"/>
      <c r="G56" s="476"/>
      <c r="H56" s="198"/>
      <c r="I56" s="477">
        <f>D56*E56</f>
        <v>0</v>
      </c>
      <c r="J56" s="477"/>
      <c r="K56" s="199"/>
      <c r="L56" s="112"/>
      <c r="M56" s="111"/>
      <c r="N56" s="110"/>
      <c r="O56" s="219"/>
      <c r="P56" s="219"/>
      <c r="Q56" s="219"/>
    </row>
    <row r="57" spans="1:17" x14ac:dyDescent="0.2">
      <c r="A57" s="474"/>
      <c r="B57" s="190"/>
      <c r="C57" s="191"/>
      <c r="D57" s="192"/>
      <c r="E57" s="472"/>
      <c r="F57" s="472"/>
      <c r="G57" s="472"/>
      <c r="H57" s="215">
        <f>C57*E57</f>
        <v>0</v>
      </c>
      <c r="I57" s="473"/>
      <c r="J57" s="473"/>
      <c r="K57" s="193"/>
      <c r="L57" s="216"/>
      <c r="M57" s="217"/>
      <c r="N57" s="218"/>
      <c r="O57" s="194"/>
      <c r="P57" s="194"/>
      <c r="Q57" s="194"/>
    </row>
    <row r="58" spans="1:17" x14ac:dyDescent="0.2">
      <c r="A58" s="475"/>
      <c r="B58" s="195"/>
      <c r="C58" s="196"/>
      <c r="D58" s="197"/>
      <c r="E58" s="476"/>
      <c r="F58" s="476"/>
      <c r="G58" s="476"/>
      <c r="H58" s="198"/>
      <c r="I58" s="477">
        <f>D58*E58</f>
        <v>0</v>
      </c>
      <c r="J58" s="477"/>
      <c r="K58" s="199"/>
      <c r="L58" s="112"/>
      <c r="M58" s="111"/>
      <c r="N58" s="110"/>
      <c r="O58" s="219"/>
      <c r="P58" s="219"/>
      <c r="Q58" s="219"/>
    </row>
    <row r="59" spans="1:17" x14ac:dyDescent="0.2">
      <c r="A59" s="474"/>
      <c r="B59" s="190"/>
      <c r="C59" s="191"/>
      <c r="D59" s="192"/>
      <c r="E59" s="472"/>
      <c r="F59" s="472"/>
      <c r="G59" s="472"/>
      <c r="H59" s="215">
        <f>C59*E59</f>
        <v>0</v>
      </c>
      <c r="I59" s="473"/>
      <c r="J59" s="473"/>
      <c r="K59" s="193"/>
      <c r="L59" s="216"/>
      <c r="M59" s="217"/>
      <c r="N59" s="218"/>
      <c r="O59" s="194"/>
      <c r="P59" s="194"/>
      <c r="Q59" s="194"/>
    </row>
    <row r="60" spans="1:17" x14ac:dyDescent="0.2">
      <c r="A60" s="475"/>
      <c r="B60" s="195"/>
      <c r="C60" s="196"/>
      <c r="D60" s="197"/>
      <c r="E60" s="476"/>
      <c r="F60" s="476"/>
      <c r="G60" s="476"/>
      <c r="H60" s="198"/>
      <c r="I60" s="477">
        <f>D60*E60</f>
        <v>0</v>
      </c>
      <c r="J60" s="477"/>
      <c r="K60" s="199"/>
      <c r="L60" s="112"/>
      <c r="M60" s="111"/>
      <c r="N60" s="110"/>
      <c r="O60" s="219"/>
      <c r="P60" s="219"/>
      <c r="Q60" s="219"/>
    </row>
    <row r="61" spans="1:17" x14ac:dyDescent="0.2">
      <c r="A61" s="474"/>
      <c r="B61" s="190"/>
      <c r="C61" s="191"/>
      <c r="D61" s="192"/>
      <c r="E61" s="472"/>
      <c r="F61" s="472"/>
      <c r="G61" s="472"/>
      <c r="H61" s="215">
        <f>C61*E61</f>
        <v>0</v>
      </c>
      <c r="I61" s="473"/>
      <c r="J61" s="473"/>
      <c r="K61" s="193"/>
      <c r="L61" s="216"/>
      <c r="M61" s="217"/>
      <c r="N61" s="218"/>
      <c r="O61" s="194"/>
      <c r="P61" s="194"/>
      <c r="Q61" s="194"/>
    </row>
    <row r="62" spans="1:17" x14ac:dyDescent="0.2">
      <c r="A62" s="475"/>
      <c r="B62" s="195"/>
      <c r="C62" s="196"/>
      <c r="D62" s="197"/>
      <c r="E62" s="476"/>
      <c r="F62" s="476"/>
      <c r="G62" s="476"/>
      <c r="H62" s="198"/>
      <c r="I62" s="477">
        <f>D62*E62</f>
        <v>0</v>
      </c>
      <c r="J62" s="477"/>
      <c r="K62" s="199"/>
      <c r="L62" s="112"/>
      <c r="M62" s="111"/>
      <c r="N62" s="110"/>
      <c r="O62" s="219"/>
      <c r="P62" s="219"/>
      <c r="Q62" s="219"/>
    </row>
    <row r="63" spans="1:17" x14ac:dyDescent="0.2">
      <c r="A63" s="474"/>
      <c r="B63" s="190"/>
      <c r="C63" s="191"/>
      <c r="D63" s="192"/>
      <c r="E63" s="472"/>
      <c r="F63" s="472"/>
      <c r="G63" s="472"/>
      <c r="H63" s="215">
        <f>C63*E63</f>
        <v>0</v>
      </c>
      <c r="I63" s="473"/>
      <c r="J63" s="473"/>
      <c r="K63" s="193"/>
      <c r="L63" s="216"/>
      <c r="M63" s="217"/>
      <c r="N63" s="218"/>
      <c r="O63" s="194"/>
      <c r="P63" s="194"/>
      <c r="Q63" s="194"/>
    </row>
    <row r="64" spans="1:17" x14ac:dyDescent="0.2">
      <c r="A64" s="475"/>
      <c r="B64" s="195"/>
      <c r="C64" s="196"/>
      <c r="D64" s="197"/>
      <c r="E64" s="476"/>
      <c r="F64" s="476"/>
      <c r="G64" s="476"/>
      <c r="H64" s="198"/>
      <c r="I64" s="477">
        <f>D64*E64</f>
        <v>0</v>
      </c>
      <c r="J64" s="477"/>
      <c r="K64" s="199"/>
      <c r="L64" s="112"/>
      <c r="M64" s="111"/>
      <c r="N64" s="110"/>
      <c r="O64" s="219"/>
      <c r="P64" s="219"/>
      <c r="Q64" s="219"/>
    </row>
    <row r="65" spans="1:17" x14ac:dyDescent="0.2">
      <c r="A65" s="474"/>
      <c r="B65" s="190"/>
      <c r="C65" s="191"/>
      <c r="D65" s="192"/>
      <c r="E65" s="472"/>
      <c r="F65" s="472"/>
      <c r="G65" s="472"/>
      <c r="H65" s="215">
        <f>C65*E65</f>
        <v>0</v>
      </c>
      <c r="I65" s="473"/>
      <c r="J65" s="473"/>
      <c r="K65" s="193"/>
      <c r="L65" s="216"/>
      <c r="M65" s="217"/>
      <c r="N65" s="218"/>
      <c r="O65" s="194"/>
      <c r="P65" s="194"/>
      <c r="Q65" s="194"/>
    </row>
    <row r="66" spans="1:17" x14ac:dyDescent="0.2">
      <c r="A66" s="475"/>
      <c r="B66" s="195"/>
      <c r="C66" s="196"/>
      <c r="D66" s="197"/>
      <c r="E66" s="476"/>
      <c r="F66" s="476"/>
      <c r="G66" s="476"/>
      <c r="H66" s="198"/>
      <c r="I66" s="477">
        <f>D66*E66</f>
        <v>0</v>
      </c>
      <c r="J66" s="477"/>
      <c r="K66" s="199"/>
      <c r="L66" s="112"/>
      <c r="M66" s="111"/>
      <c r="N66" s="110"/>
      <c r="O66" s="219"/>
      <c r="P66" s="219"/>
      <c r="Q66" s="219"/>
    </row>
    <row r="67" spans="1:17" x14ac:dyDescent="0.2">
      <c r="A67" s="200"/>
      <c r="B67" s="200"/>
      <c r="C67" s="200"/>
      <c r="D67" s="200"/>
      <c r="E67" s="505"/>
      <c r="F67" s="505"/>
      <c r="G67" s="505"/>
      <c r="H67" s="358"/>
      <c r="I67" s="505"/>
      <c r="J67" s="505"/>
      <c r="L67" s="201"/>
      <c r="M67" s="202"/>
      <c r="N67" s="189"/>
      <c r="O67" s="203"/>
      <c r="P67" s="203"/>
      <c r="Q67" s="203"/>
    </row>
    <row r="68" spans="1:17" x14ac:dyDescent="0.2">
      <c r="A68" s="478" t="s">
        <v>235</v>
      </c>
      <c r="B68" s="479"/>
      <c r="C68" s="479"/>
      <c r="D68" s="479"/>
      <c r="E68" s="479"/>
      <c r="F68" s="479"/>
      <c r="G68" s="480"/>
      <c r="H68" s="395">
        <f>SUM(H51:H66)</f>
        <v>0</v>
      </c>
      <c r="I68" s="481"/>
      <c r="J68" s="481"/>
      <c r="L68" s="395">
        <f>SUM(L51:L66)</f>
        <v>0</v>
      </c>
      <c r="M68" s="395">
        <f>SUM(M51:M66)</f>
        <v>0</v>
      </c>
      <c r="N68" s="396">
        <f>SUM(N51:N66)</f>
        <v>0</v>
      </c>
      <c r="O68" s="202"/>
      <c r="P68" s="202"/>
      <c r="Q68" s="202"/>
    </row>
    <row r="69" spans="1:17" x14ac:dyDescent="0.2">
      <c r="A69" s="478" t="s">
        <v>236</v>
      </c>
      <c r="B69" s="479"/>
      <c r="C69" s="479"/>
      <c r="D69" s="479"/>
      <c r="E69" s="479"/>
      <c r="F69" s="479"/>
      <c r="G69" s="480"/>
      <c r="H69" s="397"/>
      <c r="I69" s="482">
        <f>SUM(I52:I66)</f>
        <v>0</v>
      </c>
      <c r="J69" s="482"/>
      <c r="L69" s="204"/>
      <c r="M69" s="205"/>
      <c r="N69" s="206"/>
      <c r="O69" s="398">
        <f>SUM(O51:O66)</f>
        <v>0</v>
      </c>
      <c r="P69" s="398">
        <f t="shared" ref="P69:Q69" si="16">SUM(P51:P66)</f>
        <v>0</v>
      </c>
      <c r="Q69" s="398">
        <f t="shared" si="16"/>
        <v>0</v>
      </c>
    </row>
    <row r="70" spans="1:17" x14ac:dyDescent="0.2">
      <c r="A70" s="399" t="s">
        <v>243</v>
      </c>
      <c r="B70" s="400"/>
      <c r="C70" s="400"/>
      <c r="D70" s="400"/>
      <c r="E70" s="400"/>
      <c r="F70" s="400"/>
      <c r="G70" s="400"/>
      <c r="H70" s="400"/>
      <c r="I70" s="400"/>
      <c r="J70" s="400"/>
      <c r="K70" s="401"/>
      <c r="L70" s="207"/>
      <c r="N70" s="203"/>
      <c r="O70" s="207"/>
      <c r="Q70" s="203"/>
    </row>
    <row r="71" spans="1:17" x14ac:dyDescent="0.2">
      <c r="A71" s="208"/>
      <c r="B71" s="209"/>
      <c r="C71" s="210"/>
      <c r="D71" s="210"/>
      <c r="E71" s="483"/>
      <c r="F71" s="484"/>
      <c r="G71" s="485"/>
      <c r="H71" s="211"/>
      <c r="I71" s="503"/>
      <c r="J71" s="504"/>
      <c r="L71" s="211"/>
      <c r="M71" s="211"/>
      <c r="N71" s="211"/>
      <c r="O71" s="211"/>
      <c r="P71" s="211"/>
      <c r="Q71" s="211"/>
    </row>
    <row r="72" spans="1:17" x14ac:dyDescent="0.2">
      <c r="A72" s="208"/>
      <c r="B72" s="209"/>
      <c r="C72" s="210"/>
      <c r="D72" s="210"/>
      <c r="E72" s="359"/>
      <c r="F72" s="360"/>
      <c r="G72" s="361"/>
      <c r="H72" s="211"/>
      <c r="I72" s="362"/>
      <c r="J72" s="363"/>
      <c r="L72" s="211"/>
      <c r="M72" s="211"/>
      <c r="N72" s="211"/>
      <c r="O72" s="211"/>
      <c r="P72" s="211"/>
      <c r="Q72" s="211"/>
    </row>
    <row r="73" spans="1:17" x14ac:dyDescent="0.2">
      <c r="A73" s="208"/>
      <c r="B73" s="209"/>
      <c r="C73" s="210"/>
      <c r="D73" s="210"/>
      <c r="E73" s="359"/>
      <c r="F73" s="360"/>
      <c r="G73" s="361"/>
      <c r="H73" s="211"/>
      <c r="I73" s="362"/>
      <c r="J73" s="363"/>
      <c r="L73" s="211"/>
      <c r="M73" s="211"/>
      <c r="N73" s="211"/>
      <c r="O73" s="211"/>
      <c r="P73" s="211"/>
      <c r="Q73" s="211"/>
    </row>
    <row r="74" spans="1:17" x14ac:dyDescent="0.2">
      <c r="A74" s="208"/>
      <c r="B74" s="209"/>
      <c r="C74" s="210"/>
      <c r="D74" s="210"/>
      <c r="E74" s="359"/>
      <c r="F74" s="360"/>
      <c r="G74" s="361"/>
      <c r="H74" s="211"/>
      <c r="I74" s="362"/>
      <c r="J74" s="363"/>
      <c r="L74" s="211"/>
      <c r="M74" s="211"/>
      <c r="N74" s="211"/>
      <c r="O74" s="211"/>
      <c r="P74" s="211"/>
      <c r="Q74" s="211"/>
    </row>
    <row r="75" spans="1:17" x14ac:dyDescent="0.2">
      <c r="A75" s="208"/>
      <c r="B75" s="209"/>
      <c r="C75" s="210"/>
      <c r="D75" s="210"/>
      <c r="E75" s="483"/>
      <c r="F75" s="484"/>
      <c r="G75" s="485"/>
      <c r="H75" s="211"/>
      <c r="I75" s="503"/>
      <c r="J75" s="504"/>
      <c r="L75" s="211"/>
      <c r="M75" s="211"/>
      <c r="N75" s="211"/>
      <c r="O75" s="211"/>
      <c r="P75" s="211"/>
      <c r="Q75" s="211"/>
    </row>
    <row r="76" spans="1:17" x14ac:dyDescent="0.2">
      <c r="A76" s="208"/>
      <c r="B76" s="209"/>
      <c r="C76" s="210"/>
      <c r="D76" s="210"/>
      <c r="E76" s="483"/>
      <c r="F76" s="484"/>
      <c r="G76" s="485"/>
      <c r="H76" s="211"/>
      <c r="I76" s="503"/>
      <c r="J76" s="504"/>
      <c r="L76" s="211"/>
      <c r="M76" s="211"/>
      <c r="N76" s="211"/>
      <c r="O76" s="211"/>
      <c r="P76" s="211"/>
      <c r="Q76" s="211"/>
    </row>
    <row r="77" spans="1:17" x14ac:dyDescent="0.2">
      <c r="A77" s="208"/>
      <c r="B77" s="209"/>
      <c r="C77" s="210"/>
      <c r="D77" s="210"/>
      <c r="E77" s="483"/>
      <c r="F77" s="484"/>
      <c r="G77" s="485"/>
      <c r="H77" s="211"/>
      <c r="I77" s="503"/>
      <c r="J77" s="504"/>
      <c r="L77" s="211"/>
      <c r="M77" s="211"/>
      <c r="N77" s="211"/>
      <c r="O77" s="211"/>
      <c r="P77" s="211"/>
      <c r="Q77" s="211"/>
    </row>
    <row r="78" spans="1:17" x14ac:dyDescent="0.2">
      <c r="A78" s="208"/>
      <c r="B78" s="209"/>
      <c r="C78" s="210"/>
      <c r="D78" s="210"/>
      <c r="E78" s="483"/>
      <c r="F78" s="484"/>
      <c r="G78" s="485"/>
      <c r="H78" s="211"/>
      <c r="I78" s="503"/>
      <c r="J78" s="504"/>
      <c r="L78" s="211"/>
      <c r="M78" s="211"/>
      <c r="N78" s="211"/>
      <c r="O78" s="211"/>
      <c r="P78" s="211"/>
      <c r="Q78" s="211"/>
    </row>
    <row r="79" spans="1:17" x14ac:dyDescent="0.2">
      <c r="A79" s="402" t="s">
        <v>238</v>
      </c>
      <c r="B79" s="403"/>
      <c r="C79" s="404">
        <f>SUM(C71:C78)</f>
        <v>0</v>
      </c>
      <c r="D79" s="404">
        <f>SUM(D71:D78)</f>
        <v>0</v>
      </c>
      <c r="E79" s="405"/>
      <c r="F79" s="406"/>
      <c r="G79" s="490"/>
      <c r="H79" s="491"/>
      <c r="I79" s="492"/>
      <c r="J79" s="407">
        <f>SUM(J71:J78)</f>
        <v>0</v>
      </c>
      <c r="K79" s="408"/>
      <c r="L79" s="212"/>
      <c r="M79" s="213"/>
      <c r="N79" s="202"/>
      <c r="O79" s="212"/>
      <c r="P79" s="213"/>
      <c r="Q79" s="202"/>
    </row>
    <row r="80" spans="1:17" ht="28.5" customHeight="1" x14ac:dyDescent="0.2"/>
    <row r="81" spans="1:17" ht="53.25" customHeight="1" x14ac:dyDescent="0.2">
      <c r="A81" s="486" t="s">
        <v>215</v>
      </c>
      <c r="B81" s="487"/>
      <c r="C81" s="487"/>
      <c r="D81" s="487"/>
      <c r="E81" s="487"/>
      <c r="F81" s="487"/>
      <c r="G81" s="487"/>
      <c r="H81" s="487"/>
      <c r="I81" s="487"/>
      <c r="J81" s="487"/>
      <c r="K81" s="487"/>
      <c r="L81" s="487"/>
      <c r="M81" s="487"/>
      <c r="N81" s="487"/>
      <c r="O81" s="487"/>
      <c r="P81" s="487"/>
      <c r="Q81" s="487"/>
    </row>
    <row r="82" spans="1:17" ht="17.25" customHeight="1" x14ac:dyDescent="0.2">
      <c r="A82" s="488" t="s">
        <v>216</v>
      </c>
      <c r="B82" s="489"/>
      <c r="C82" s="489"/>
      <c r="D82" s="489"/>
      <c r="E82" s="489"/>
      <c r="F82" s="489"/>
      <c r="G82" s="489"/>
      <c r="H82" s="489"/>
      <c r="I82" s="489"/>
      <c r="J82" s="489"/>
      <c r="K82" s="489"/>
      <c r="L82" s="489"/>
      <c r="M82" s="489"/>
      <c r="N82" s="489"/>
      <c r="O82" s="489"/>
      <c r="P82" s="489"/>
      <c r="Q82" s="489"/>
    </row>
    <row r="83" spans="1:17" ht="29.25" customHeight="1" x14ac:dyDescent="0.2">
      <c r="A83" s="493" t="s">
        <v>244</v>
      </c>
      <c r="B83" s="494"/>
      <c r="C83" s="494"/>
      <c r="D83" s="494"/>
      <c r="E83" s="494"/>
      <c r="F83" s="494"/>
      <c r="G83" s="494"/>
      <c r="H83" s="494"/>
      <c r="I83" s="494"/>
      <c r="J83" s="494"/>
      <c r="K83" s="494"/>
      <c r="L83" s="494"/>
      <c r="M83" s="494"/>
      <c r="N83" s="494"/>
      <c r="O83" s="494"/>
      <c r="P83" s="494"/>
      <c r="Q83" s="494"/>
    </row>
    <row r="84" spans="1:17" x14ac:dyDescent="0.2">
      <c r="A84" s="382"/>
      <c r="B84" s="383"/>
      <c r="C84" s="383"/>
      <c r="D84" s="383"/>
      <c r="E84" s="383"/>
      <c r="F84" s="383"/>
      <c r="G84" s="383"/>
      <c r="H84" s="383"/>
      <c r="I84" s="383"/>
      <c r="J84" s="384"/>
      <c r="L84" s="181"/>
      <c r="M84" s="181"/>
      <c r="N84" s="181"/>
      <c r="O84" s="181"/>
      <c r="P84" s="181"/>
      <c r="Q84" s="181"/>
    </row>
    <row r="85" spans="1:17" ht="36" customHeight="1" x14ac:dyDescent="0.2">
      <c r="A85" s="385" t="s">
        <v>218</v>
      </c>
      <c r="B85" s="386" t="s">
        <v>219</v>
      </c>
      <c r="C85" s="495" t="s">
        <v>220</v>
      </c>
      <c r="D85" s="496"/>
      <c r="E85" s="497"/>
      <c r="F85" s="497"/>
      <c r="G85" s="497"/>
      <c r="H85" s="495" t="s">
        <v>221</v>
      </c>
      <c r="I85" s="498"/>
      <c r="J85" s="390"/>
      <c r="K85" s="390"/>
      <c r="L85" s="499" t="s">
        <v>222</v>
      </c>
      <c r="M85" s="500"/>
      <c r="N85" s="501"/>
      <c r="O85" s="500" t="s">
        <v>223</v>
      </c>
      <c r="P85" s="500"/>
      <c r="Q85" s="502"/>
    </row>
    <row r="86" spans="1:17" ht="45.75" customHeight="1" x14ac:dyDescent="0.2">
      <c r="A86" s="385"/>
      <c r="B86" s="386"/>
      <c r="C86" s="389" t="s">
        <v>222</v>
      </c>
      <c r="D86" s="387" t="s">
        <v>224</v>
      </c>
      <c r="E86" s="495" t="s">
        <v>225</v>
      </c>
      <c r="F86" s="496"/>
      <c r="G86" s="389"/>
      <c r="H86" s="389" t="s">
        <v>222</v>
      </c>
      <c r="I86" s="388" t="s">
        <v>224</v>
      </c>
      <c r="K86" s="182"/>
      <c r="L86" s="183" t="s">
        <v>33</v>
      </c>
      <c r="M86" s="184" t="s">
        <v>34</v>
      </c>
      <c r="N86" s="185" t="s">
        <v>35</v>
      </c>
      <c r="O86" s="186" t="s">
        <v>33</v>
      </c>
      <c r="P86" s="184" t="s">
        <v>34</v>
      </c>
      <c r="Q86" s="184" t="s">
        <v>35</v>
      </c>
    </row>
    <row r="87" spans="1:17" ht="24" customHeight="1" x14ac:dyDescent="0.2">
      <c r="A87" s="391" t="s">
        <v>226</v>
      </c>
      <c r="B87" s="392"/>
      <c r="C87" s="393"/>
      <c r="D87" s="393"/>
      <c r="E87" s="506"/>
      <c r="F87" s="506"/>
      <c r="G87" s="506"/>
      <c r="H87" s="393"/>
      <c r="I87" s="506"/>
      <c r="J87" s="506"/>
      <c r="L87" s="187"/>
      <c r="M87" s="188"/>
      <c r="N87" s="189"/>
      <c r="O87" s="188"/>
      <c r="P87" s="188"/>
      <c r="Q87" s="188"/>
    </row>
    <row r="88" spans="1:17" x14ac:dyDescent="0.2">
      <c r="A88" s="507" t="s">
        <v>245</v>
      </c>
      <c r="B88" s="45"/>
      <c r="C88" s="364"/>
      <c r="D88" s="365"/>
      <c r="E88" s="511"/>
      <c r="F88" s="511"/>
      <c r="G88" s="511"/>
      <c r="H88" s="126">
        <f>C88*E88</f>
        <v>0</v>
      </c>
      <c r="I88" s="510"/>
      <c r="J88" s="510"/>
      <c r="L88" s="134">
        <f>H88*0.8</f>
        <v>0</v>
      </c>
      <c r="M88" s="133">
        <f>H88*0.1</f>
        <v>0</v>
      </c>
      <c r="N88" s="132">
        <f>H88*0.1</f>
        <v>0</v>
      </c>
      <c r="O88" s="129"/>
      <c r="P88" s="131"/>
      <c r="Q88" s="131"/>
    </row>
    <row r="89" spans="1:17" x14ac:dyDescent="0.2">
      <c r="A89" s="508"/>
      <c r="B89" s="45"/>
      <c r="C89" s="365"/>
      <c r="D89" s="364"/>
      <c r="E89" s="511"/>
      <c r="F89" s="511"/>
      <c r="G89" s="511"/>
      <c r="H89" s="121"/>
      <c r="I89" s="521">
        <f>D89*E89</f>
        <v>0</v>
      </c>
      <c r="J89" s="521"/>
      <c r="L89" s="130"/>
      <c r="M89" s="129"/>
      <c r="N89" s="128"/>
      <c r="O89" s="127">
        <f>I89*0.8</f>
        <v>0</v>
      </c>
      <c r="P89" s="127">
        <f>I89*0.1</f>
        <v>0</v>
      </c>
      <c r="Q89" s="127">
        <f>I89*0.1</f>
        <v>0</v>
      </c>
    </row>
    <row r="90" spans="1:17" x14ac:dyDescent="0.2">
      <c r="A90" s="514"/>
      <c r="B90" s="515"/>
      <c r="C90" s="515"/>
      <c r="D90" s="515"/>
      <c r="E90" s="515"/>
      <c r="F90" s="515"/>
      <c r="G90" s="515"/>
      <c r="H90" s="515"/>
      <c r="I90" s="515"/>
      <c r="J90" s="516"/>
      <c r="K90" s="116"/>
      <c r="L90" s="115"/>
      <c r="M90" s="113"/>
      <c r="N90" s="114"/>
      <c r="O90" s="113"/>
      <c r="P90" s="113"/>
      <c r="Q90" s="113"/>
    </row>
    <row r="91" spans="1:17" x14ac:dyDescent="0.2">
      <c r="A91" s="474"/>
      <c r="B91" s="190"/>
      <c r="C91" s="191"/>
      <c r="D91" s="192"/>
      <c r="E91" s="472"/>
      <c r="F91" s="472"/>
      <c r="G91" s="472"/>
      <c r="H91" s="215">
        <f>C91*E91</f>
        <v>0</v>
      </c>
      <c r="I91" s="473"/>
      <c r="J91" s="473"/>
      <c r="K91" s="193"/>
      <c r="L91" s="216"/>
      <c r="M91" s="217"/>
      <c r="N91" s="218"/>
      <c r="O91" s="194"/>
      <c r="P91" s="194"/>
      <c r="Q91" s="194"/>
    </row>
    <row r="92" spans="1:17" x14ac:dyDescent="0.2">
      <c r="A92" s="475"/>
      <c r="B92" s="195"/>
      <c r="C92" s="196"/>
      <c r="D92" s="197"/>
      <c r="E92" s="476"/>
      <c r="F92" s="476"/>
      <c r="G92" s="476"/>
      <c r="H92" s="198"/>
      <c r="I92" s="477">
        <f>D92*E92</f>
        <v>0</v>
      </c>
      <c r="J92" s="477"/>
      <c r="K92" s="199"/>
      <c r="L92" s="112"/>
      <c r="M92" s="111"/>
      <c r="N92" s="110"/>
      <c r="O92" s="219"/>
      <c r="P92" s="219"/>
      <c r="Q92" s="219"/>
    </row>
    <row r="93" spans="1:17" x14ac:dyDescent="0.2">
      <c r="A93" s="474"/>
      <c r="B93" s="190"/>
      <c r="C93" s="191"/>
      <c r="D93" s="192"/>
      <c r="E93" s="472"/>
      <c r="F93" s="472"/>
      <c r="G93" s="472"/>
      <c r="H93" s="215">
        <f>C93*E93</f>
        <v>0</v>
      </c>
      <c r="I93" s="473"/>
      <c r="J93" s="473"/>
      <c r="K93" s="193"/>
      <c r="L93" s="216"/>
      <c r="M93" s="217"/>
      <c r="N93" s="218"/>
      <c r="O93" s="194"/>
      <c r="P93" s="194"/>
      <c r="Q93" s="194"/>
    </row>
    <row r="94" spans="1:17" x14ac:dyDescent="0.2">
      <c r="A94" s="475"/>
      <c r="B94" s="195"/>
      <c r="C94" s="196"/>
      <c r="D94" s="197"/>
      <c r="E94" s="476"/>
      <c r="F94" s="476"/>
      <c r="G94" s="476"/>
      <c r="H94" s="198"/>
      <c r="I94" s="477">
        <f>D94*E94</f>
        <v>0</v>
      </c>
      <c r="J94" s="477"/>
      <c r="K94" s="199"/>
      <c r="L94" s="112"/>
      <c r="M94" s="111"/>
      <c r="N94" s="110"/>
      <c r="O94" s="219"/>
      <c r="P94" s="219"/>
      <c r="Q94" s="219"/>
    </row>
    <row r="95" spans="1:17" x14ac:dyDescent="0.2">
      <c r="A95" s="474"/>
      <c r="B95" s="190"/>
      <c r="C95" s="191"/>
      <c r="D95" s="192"/>
      <c r="E95" s="472"/>
      <c r="F95" s="472"/>
      <c r="G95" s="472"/>
      <c r="H95" s="215">
        <f>C95*E95</f>
        <v>0</v>
      </c>
      <c r="I95" s="473"/>
      <c r="J95" s="473"/>
      <c r="K95" s="193"/>
      <c r="L95" s="216"/>
      <c r="M95" s="217"/>
      <c r="N95" s="218"/>
      <c r="O95" s="194"/>
      <c r="P95" s="194"/>
      <c r="Q95" s="194"/>
    </row>
    <row r="96" spans="1:17" x14ac:dyDescent="0.2">
      <c r="A96" s="475"/>
      <c r="B96" s="195"/>
      <c r="C96" s="196"/>
      <c r="D96" s="197"/>
      <c r="E96" s="476"/>
      <c r="F96" s="476"/>
      <c r="G96" s="476"/>
      <c r="H96" s="198"/>
      <c r="I96" s="477">
        <f>D96*E96</f>
        <v>0</v>
      </c>
      <c r="J96" s="477"/>
      <c r="K96" s="199"/>
      <c r="L96" s="112"/>
      <c r="M96" s="111"/>
      <c r="N96" s="110"/>
      <c r="O96" s="219"/>
      <c r="P96" s="219"/>
      <c r="Q96" s="219"/>
    </row>
    <row r="97" spans="1:17" x14ac:dyDescent="0.2">
      <c r="A97" s="474"/>
      <c r="B97" s="190"/>
      <c r="C97" s="191"/>
      <c r="D97" s="192"/>
      <c r="E97" s="472"/>
      <c r="F97" s="472"/>
      <c r="G97" s="472"/>
      <c r="H97" s="215">
        <f>C97*E97</f>
        <v>0</v>
      </c>
      <c r="I97" s="473"/>
      <c r="J97" s="473"/>
      <c r="K97" s="193"/>
      <c r="L97" s="216"/>
      <c r="M97" s="217"/>
      <c r="N97" s="218"/>
      <c r="O97" s="194"/>
      <c r="P97" s="194"/>
      <c r="Q97" s="194"/>
    </row>
    <row r="98" spans="1:17" x14ac:dyDescent="0.2">
      <c r="A98" s="475"/>
      <c r="B98" s="195"/>
      <c r="C98" s="196"/>
      <c r="D98" s="197"/>
      <c r="E98" s="476"/>
      <c r="F98" s="476"/>
      <c r="G98" s="476"/>
      <c r="H98" s="198"/>
      <c r="I98" s="477">
        <f>D98*E98</f>
        <v>0</v>
      </c>
      <c r="J98" s="477"/>
      <c r="K98" s="199"/>
      <c r="L98" s="112"/>
      <c r="M98" s="111"/>
      <c r="N98" s="110"/>
      <c r="O98" s="219"/>
      <c r="P98" s="219"/>
      <c r="Q98" s="219"/>
    </row>
    <row r="99" spans="1:17" x14ac:dyDescent="0.2">
      <c r="A99" s="200"/>
      <c r="B99" s="200"/>
      <c r="C99" s="200"/>
      <c r="D99" s="200"/>
      <c r="E99" s="505"/>
      <c r="F99" s="505"/>
      <c r="G99" s="505"/>
      <c r="H99" s="358"/>
      <c r="I99" s="505"/>
      <c r="J99" s="505"/>
      <c r="L99" s="201"/>
      <c r="M99" s="202"/>
      <c r="N99" s="189"/>
      <c r="O99" s="203"/>
      <c r="P99" s="203"/>
      <c r="Q99" s="203"/>
    </row>
    <row r="100" spans="1:17" x14ac:dyDescent="0.2">
      <c r="A100" s="478" t="s">
        <v>235</v>
      </c>
      <c r="B100" s="479"/>
      <c r="C100" s="479"/>
      <c r="D100" s="479"/>
      <c r="E100" s="479"/>
      <c r="F100" s="479"/>
      <c r="G100" s="480"/>
      <c r="H100" s="395">
        <f>SUM(H91:H98)</f>
        <v>0</v>
      </c>
      <c r="I100" s="481"/>
      <c r="J100" s="481"/>
      <c r="L100" s="395">
        <f>SUM(L91:L98)</f>
        <v>0</v>
      </c>
      <c r="M100" s="395">
        <f>SUM(M91:M98)</f>
        <v>0</v>
      </c>
      <c r="N100" s="396">
        <f>SUM(N91:N98)</f>
        <v>0</v>
      </c>
      <c r="O100" s="202"/>
      <c r="P100" s="202"/>
      <c r="Q100" s="202"/>
    </row>
    <row r="101" spans="1:17" x14ac:dyDescent="0.2">
      <c r="A101" s="478" t="s">
        <v>236</v>
      </c>
      <c r="B101" s="479"/>
      <c r="C101" s="479"/>
      <c r="D101" s="479"/>
      <c r="E101" s="479"/>
      <c r="F101" s="479"/>
      <c r="G101" s="480"/>
      <c r="H101" s="397"/>
      <c r="I101" s="482">
        <f>SUM(I91:I98)</f>
        <v>0</v>
      </c>
      <c r="J101" s="482">
        <f t="shared" ref="J101" si="17">SUM(J92:J99)</f>
        <v>0</v>
      </c>
      <c r="L101" s="204"/>
      <c r="M101" s="205"/>
      <c r="N101" s="206"/>
      <c r="O101" s="398">
        <f>SUM(O91:O99)</f>
        <v>0</v>
      </c>
      <c r="P101" s="395">
        <f>SUM(P91:P99)</f>
        <v>0</v>
      </c>
      <c r="Q101" s="395">
        <f>SUM(Q91:Q99)</f>
        <v>0</v>
      </c>
    </row>
    <row r="102" spans="1:17" x14ac:dyDescent="0.2">
      <c r="A102" s="399" t="s">
        <v>243</v>
      </c>
      <c r="B102" s="400"/>
      <c r="C102" s="400"/>
      <c r="D102" s="400"/>
      <c r="E102" s="400"/>
      <c r="F102" s="400"/>
      <c r="G102" s="400"/>
      <c r="H102" s="400"/>
      <c r="I102" s="400"/>
      <c r="J102" s="400"/>
      <c r="K102" s="401"/>
      <c r="L102" s="207"/>
      <c r="N102" s="203"/>
      <c r="O102" s="207"/>
      <c r="Q102" s="203"/>
    </row>
    <row r="103" spans="1:17" x14ac:dyDescent="0.2">
      <c r="A103" s="208"/>
      <c r="B103" s="209"/>
      <c r="C103" s="210"/>
      <c r="D103" s="210"/>
      <c r="E103" s="483"/>
      <c r="F103" s="484"/>
      <c r="G103" s="485"/>
      <c r="H103" s="211"/>
      <c r="I103" s="503"/>
      <c r="J103" s="504"/>
      <c r="L103" s="211"/>
      <c r="M103" s="211"/>
      <c r="N103" s="211"/>
      <c r="O103" s="211"/>
      <c r="P103" s="211"/>
      <c r="Q103" s="211"/>
    </row>
    <row r="104" spans="1:17" x14ac:dyDescent="0.2">
      <c r="A104" s="208"/>
      <c r="B104" s="209"/>
      <c r="C104" s="210"/>
      <c r="D104" s="210"/>
      <c r="E104" s="483"/>
      <c r="F104" s="484"/>
      <c r="G104" s="485"/>
      <c r="H104" s="211"/>
      <c r="I104" s="503"/>
      <c r="J104" s="504"/>
      <c r="L104" s="211"/>
      <c r="M104" s="211"/>
      <c r="N104" s="211"/>
      <c r="O104" s="211"/>
      <c r="P104" s="211"/>
      <c r="Q104" s="211"/>
    </row>
    <row r="105" spans="1:17" x14ac:dyDescent="0.2">
      <c r="A105" s="208"/>
      <c r="B105" s="209"/>
      <c r="C105" s="210"/>
      <c r="D105" s="210"/>
      <c r="E105" s="483"/>
      <c r="F105" s="484"/>
      <c r="G105" s="485"/>
      <c r="H105" s="211"/>
      <c r="I105" s="503"/>
      <c r="J105" s="504"/>
      <c r="L105" s="211"/>
      <c r="M105" s="211"/>
      <c r="N105" s="211"/>
      <c r="O105" s="211"/>
      <c r="P105" s="211"/>
      <c r="Q105" s="211"/>
    </row>
    <row r="106" spans="1:17" x14ac:dyDescent="0.2">
      <c r="A106" s="208"/>
      <c r="B106" s="209"/>
      <c r="C106" s="210"/>
      <c r="D106" s="210"/>
      <c r="E106" s="483"/>
      <c r="F106" s="484"/>
      <c r="G106" s="485"/>
      <c r="H106" s="211"/>
      <c r="I106" s="503"/>
      <c r="J106" s="504"/>
      <c r="L106" s="211"/>
      <c r="M106" s="211"/>
      <c r="N106" s="211"/>
      <c r="O106" s="211"/>
      <c r="P106" s="211"/>
      <c r="Q106" s="211"/>
    </row>
    <row r="107" spans="1:17" x14ac:dyDescent="0.2">
      <c r="A107" s="208"/>
      <c r="B107" s="209"/>
      <c r="C107" s="210"/>
      <c r="D107" s="210"/>
      <c r="E107" s="483"/>
      <c r="F107" s="484"/>
      <c r="G107" s="485"/>
      <c r="H107" s="211"/>
      <c r="I107" s="503"/>
      <c r="J107" s="504"/>
      <c r="L107" s="211"/>
      <c r="M107" s="211"/>
      <c r="N107" s="211"/>
      <c r="O107" s="211"/>
      <c r="P107" s="211"/>
      <c r="Q107" s="211"/>
    </row>
    <row r="108" spans="1:17" x14ac:dyDescent="0.2">
      <c r="A108" s="402" t="s">
        <v>238</v>
      </c>
      <c r="B108" s="403"/>
      <c r="C108" s="404">
        <f>SUM(C103:C107)</f>
        <v>0</v>
      </c>
      <c r="D108" s="404">
        <f>SUM(D103:D107)</f>
        <v>0</v>
      </c>
      <c r="E108" s="405"/>
      <c r="F108" s="406"/>
      <c r="G108" s="490"/>
      <c r="H108" s="491"/>
      <c r="I108" s="492"/>
      <c r="J108" s="407">
        <f>SUM(J103:J107)</f>
        <v>0</v>
      </c>
      <c r="K108" s="408"/>
      <c r="L108" s="212"/>
      <c r="M108" s="213"/>
      <c r="N108" s="202"/>
      <c r="O108" s="212"/>
      <c r="P108" s="213"/>
      <c r="Q108" s="202"/>
    </row>
    <row r="109" spans="1:17" ht="30" customHeight="1" x14ac:dyDescent="0.2">
      <c r="A109" s="392"/>
      <c r="B109" s="399"/>
      <c r="C109" s="409"/>
      <c r="D109" s="409"/>
      <c r="E109" s="400"/>
      <c r="F109" s="401"/>
      <c r="G109" s="410"/>
      <c r="H109" s="411"/>
      <c r="I109" s="412"/>
      <c r="J109" s="413"/>
      <c r="K109" s="414"/>
    </row>
    <row r="110" spans="1:17" ht="53.25" customHeight="1" x14ac:dyDescent="0.2">
      <c r="A110" s="486" t="s">
        <v>215</v>
      </c>
      <c r="B110" s="487"/>
      <c r="C110" s="487"/>
      <c r="D110" s="487"/>
      <c r="E110" s="487"/>
      <c r="F110" s="487"/>
      <c r="G110" s="487"/>
      <c r="H110" s="487"/>
      <c r="I110" s="487"/>
      <c r="J110" s="487"/>
      <c r="K110" s="487"/>
      <c r="L110" s="487"/>
      <c r="M110" s="487"/>
      <c r="N110" s="487"/>
      <c r="O110" s="487"/>
      <c r="P110" s="487"/>
      <c r="Q110" s="487"/>
    </row>
    <row r="111" spans="1:17" ht="17.25" customHeight="1" x14ac:dyDescent="0.2">
      <c r="A111" s="488" t="s">
        <v>216</v>
      </c>
      <c r="B111" s="489"/>
      <c r="C111" s="489"/>
      <c r="D111" s="489"/>
      <c r="E111" s="489"/>
      <c r="F111" s="489"/>
      <c r="G111" s="489"/>
      <c r="H111" s="489"/>
      <c r="I111" s="489"/>
      <c r="J111" s="489"/>
      <c r="K111" s="489"/>
      <c r="L111" s="489"/>
      <c r="M111" s="489"/>
      <c r="N111" s="489"/>
      <c r="O111" s="489"/>
      <c r="P111" s="489"/>
      <c r="Q111" s="489"/>
    </row>
    <row r="112" spans="1:17" ht="30" customHeight="1" x14ac:dyDescent="0.2">
      <c r="A112" s="493" t="s">
        <v>246</v>
      </c>
      <c r="B112" s="494"/>
      <c r="C112" s="494"/>
      <c r="D112" s="494"/>
      <c r="E112" s="494"/>
      <c r="F112" s="494"/>
      <c r="G112" s="494"/>
      <c r="H112" s="494"/>
      <c r="I112" s="494"/>
      <c r="J112" s="494"/>
      <c r="K112" s="494"/>
      <c r="L112" s="494"/>
      <c r="M112" s="494"/>
      <c r="N112" s="494"/>
      <c r="O112" s="494"/>
      <c r="P112" s="494"/>
      <c r="Q112" s="494"/>
    </row>
    <row r="113" spans="1:17" x14ac:dyDescent="0.2">
      <c r="A113" s="382"/>
      <c r="B113" s="383"/>
      <c r="C113" s="383"/>
      <c r="D113" s="383"/>
      <c r="E113" s="383"/>
      <c r="F113" s="383"/>
      <c r="G113" s="383"/>
      <c r="H113" s="383"/>
      <c r="I113" s="383"/>
      <c r="J113" s="384"/>
      <c r="L113" s="181"/>
      <c r="M113" s="181"/>
      <c r="N113" s="181"/>
      <c r="O113" s="181"/>
      <c r="P113" s="181"/>
      <c r="Q113" s="181"/>
    </row>
    <row r="114" spans="1:17" ht="36" customHeight="1" x14ac:dyDescent="0.2">
      <c r="A114" s="385" t="s">
        <v>218</v>
      </c>
      <c r="B114" s="386" t="s">
        <v>219</v>
      </c>
      <c r="C114" s="495" t="s">
        <v>220</v>
      </c>
      <c r="D114" s="496"/>
      <c r="E114" s="497"/>
      <c r="F114" s="497"/>
      <c r="G114" s="497"/>
      <c r="H114" s="495" t="s">
        <v>221</v>
      </c>
      <c r="I114" s="498"/>
      <c r="J114" s="390"/>
      <c r="K114" s="390"/>
      <c r="L114" s="499" t="s">
        <v>222</v>
      </c>
      <c r="M114" s="500"/>
      <c r="N114" s="501"/>
      <c r="O114" s="500" t="s">
        <v>223</v>
      </c>
      <c r="P114" s="500"/>
      <c r="Q114" s="502"/>
    </row>
    <row r="115" spans="1:17" ht="46.5" customHeight="1" x14ac:dyDescent="0.2">
      <c r="A115" s="385"/>
      <c r="B115" s="386"/>
      <c r="C115" s="389" t="s">
        <v>222</v>
      </c>
      <c r="D115" s="387" t="s">
        <v>224</v>
      </c>
      <c r="E115" s="495" t="s">
        <v>225</v>
      </c>
      <c r="F115" s="496"/>
      <c r="G115" s="389"/>
      <c r="H115" s="389" t="s">
        <v>222</v>
      </c>
      <c r="I115" s="388" t="s">
        <v>224</v>
      </c>
      <c r="K115" s="182"/>
      <c r="L115" s="183" t="s">
        <v>33</v>
      </c>
      <c r="M115" s="184" t="s">
        <v>34</v>
      </c>
      <c r="N115" s="185" t="s">
        <v>35</v>
      </c>
      <c r="O115" s="186" t="s">
        <v>33</v>
      </c>
      <c r="P115" s="184" t="s">
        <v>34</v>
      </c>
      <c r="Q115" s="184" t="s">
        <v>35</v>
      </c>
    </row>
    <row r="116" spans="1:17" ht="24" customHeight="1" x14ac:dyDescent="0.2">
      <c r="A116" s="391" t="s">
        <v>226</v>
      </c>
      <c r="B116" s="392"/>
      <c r="C116" s="393"/>
      <c r="D116" s="393"/>
      <c r="E116" s="506"/>
      <c r="F116" s="506"/>
      <c r="G116" s="506"/>
      <c r="H116" s="393"/>
      <c r="I116" s="506"/>
      <c r="J116" s="506"/>
      <c r="L116" s="187"/>
      <c r="M116" s="188"/>
      <c r="N116" s="189"/>
      <c r="O116" s="188"/>
      <c r="P116" s="188"/>
      <c r="Q116" s="188"/>
    </row>
    <row r="117" spans="1:17" x14ac:dyDescent="0.2">
      <c r="A117" s="512" t="s">
        <v>247</v>
      </c>
      <c r="B117" s="45"/>
      <c r="C117" s="364"/>
      <c r="D117" s="365"/>
      <c r="E117" s="511"/>
      <c r="F117" s="511"/>
      <c r="G117" s="511"/>
      <c r="H117" s="126">
        <f>C117*E117</f>
        <v>0</v>
      </c>
      <c r="I117" s="510"/>
      <c r="J117" s="510"/>
      <c r="L117" s="125">
        <f>H117*0.8</f>
        <v>0</v>
      </c>
      <c r="M117" s="124">
        <f>H117*0.1</f>
        <v>0</v>
      </c>
      <c r="N117" s="123">
        <f>H117*0.1</f>
        <v>0</v>
      </c>
      <c r="O117" s="119"/>
      <c r="P117" s="122"/>
      <c r="Q117" s="122"/>
    </row>
    <row r="118" spans="1:17" x14ac:dyDescent="0.2">
      <c r="A118" s="513"/>
      <c r="B118" s="45"/>
      <c r="C118" s="365"/>
      <c r="D118" s="364"/>
      <c r="E118" s="511"/>
      <c r="F118" s="511"/>
      <c r="G118" s="511"/>
      <c r="H118" s="121"/>
      <c r="I118" s="521">
        <f>D118*E118</f>
        <v>0</v>
      </c>
      <c r="J118" s="521"/>
      <c r="L118" s="120"/>
      <c r="M118" s="119"/>
      <c r="N118" s="118"/>
      <c r="O118" s="117">
        <f>I118*0.8</f>
        <v>0</v>
      </c>
      <c r="P118" s="117">
        <f>I118*0.1</f>
        <v>0</v>
      </c>
      <c r="Q118" s="117">
        <f>I118*0.1</f>
        <v>0</v>
      </c>
    </row>
    <row r="119" spans="1:17" x14ac:dyDescent="0.2">
      <c r="A119" s="514"/>
      <c r="B119" s="515"/>
      <c r="C119" s="515"/>
      <c r="D119" s="515"/>
      <c r="E119" s="515"/>
      <c r="F119" s="515"/>
      <c r="G119" s="515"/>
      <c r="H119" s="515"/>
      <c r="I119" s="515"/>
      <c r="J119" s="516"/>
      <c r="K119" s="116"/>
      <c r="L119" s="115"/>
      <c r="M119" s="113"/>
      <c r="N119" s="114"/>
      <c r="O119" s="113"/>
      <c r="P119" s="113"/>
      <c r="Q119" s="113"/>
    </row>
    <row r="120" spans="1:17" x14ac:dyDescent="0.2">
      <c r="A120" s="474"/>
      <c r="B120" s="190"/>
      <c r="C120" s="191"/>
      <c r="D120" s="192"/>
      <c r="E120" s="472"/>
      <c r="F120" s="472"/>
      <c r="G120" s="472"/>
      <c r="H120" s="215">
        <f>C120*E120</f>
        <v>0</v>
      </c>
      <c r="I120" s="473"/>
      <c r="J120" s="473"/>
      <c r="K120" s="193"/>
      <c r="L120" s="216"/>
      <c r="M120" s="217"/>
      <c r="N120" s="218"/>
      <c r="O120" s="194"/>
      <c r="P120" s="194"/>
      <c r="Q120" s="194"/>
    </row>
    <row r="121" spans="1:17" x14ac:dyDescent="0.2">
      <c r="A121" s="475"/>
      <c r="B121" s="195"/>
      <c r="C121" s="196"/>
      <c r="D121" s="197"/>
      <c r="E121" s="476"/>
      <c r="F121" s="476"/>
      <c r="G121" s="476"/>
      <c r="H121" s="198"/>
      <c r="I121" s="477">
        <f>D121*E121</f>
        <v>0</v>
      </c>
      <c r="J121" s="477"/>
      <c r="K121" s="199"/>
      <c r="L121" s="112"/>
      <c r="M121" s="111"/>
      <c r="N121" s="110"/>
      <c r="O121" s="219"/>
      <c r="P121" s="219"/>
      <c r="Q121" s="219"/>
    </row>
    <row r="122" spans="1:17" x14ac:dyDescent="0.2">
      <c r="A122" s="474"/>
      <c r="B122" s="190"/>
      <c r="C122" s="191"/>
      <c r="D122" s="192"/>
      <c r="E122" s="472"/>
      <c r="F122" s="472"/>
      <c r="G122" s="472"/>
      <c r="H122" s="215">
        <f>C122*E122</f>
        <v>0</v>
      </c>
      <c r="I122" s="473"/>
      <c r="J122" s="473"/>
      <c r="K122" s="193"/>
      <c r="L122" s="216"/>
      <c r="M122" s="217"/>
      <c r="N122" s="218"/>
      <c r="O122" s="194"/>
      <c r="P122" s="194"/>
      <c r="Q122" s="194"/>
    </row>
    <row r="123" spans="1:17" x14ac:dyDescent="0.2">
      <c r="A123" s="475"/>
      <c r="B123" s="195"/>
      <c r="C123" s="196"/>
      <c r="D123" s="197"/>
      <c r="E123" s="476"/>
      <c r="F123" s="476"/>
      <c r="G123" s="476"/>
      <c r="H123" s="198"/>
      <c r="I123" s="477">
        <f>D123*E123</f>
        <v>0</v>
      </c>
      <c r="J123" s="477"/>
      <c r="K123" s="199"/>
      <c r="L123" s="112"/>
      <c r="M123" s="111"/>
      <c r="N123" s="110"/>
      <c r="O123" s="219"/>
      <c r="P123" s="219"/>
      <c r="Q123" s="219"/>
    </row>
    <row r="124" spans="1:17" x14ac:dyDescent="0.2">
      <c r="A124" s="474"/>
      <c r="B124" s="190"/>
      <c r="C124" s="191"/>
      <c r="D124" s="192"/>
      <c r="E124" s="472"/>
      <c r="F124" s="472"/>
      <c r="G124" s="472"/>
      <c r="H124" s="215">
        <f>C124*E124</f>
        <v>0</v>
      </c>
      <c r="I124" s="473"/>
      <c r="J124" s="473"/>
      <c r="K124" s="193"/>
      <c r="L124" s="216"/>
      <c r="M124" s="217"/>
      <c r="N124" s="218"/>
      <c r="O124" s="194"/>
      <c r="P124" s="194"/>
      <c r="Q124" s="194"/>
    </row>
    <row r="125" spans="1:17" x14ac:dyDescent="0.2">
      <c r="A125" s="475"/>
      <c r="B125" s="195"/>
      <c r="C125" s="196"/>
      <c r="D125" s="197"/>
      <c r="E125" s="476"/>
      <c r="F125" s="476"/>
      <c r="G125" s="476"/>
      <c r="H125" s="198"/>
      <c r="I125" s="477">
        <f>D125*E125</f>
        <v>0</v>
      </c>
      <c r="J125" s="477"/>
      <c r="K125" s="199"/>
      <c r="L125" s="112"/>
      <c r="M125" s="111"/>
      <c r="N125" s="110"/>
      <c r="O125" s="219"/>
      <c r="P125" s="219"/>
      <c r="Q125" s="219"/>
    </row>
    <row r="126" spans="1:17" x14ac:dyDescent="0.2">
      <c r="A126" s="474"/>
      <c r="B126" s="190"/>
      <c r="C126" s="191"/>
      <c r="D126" s="192"/>
      <c r="E126" s="472"/>
      <c r="F126" s="472"/>
      <c r="G126" s="472"/>
      <c r="H126" s="215">
        <f>C126*E126</f>
        <v>0</v>
      </c>
      <c r="I126" s="473"/>
      <c r="J126" s="473"/>
      <c r="K126" s="193"/>
      <c r="L126" s="216"/>
      <c r="M126" s="217"/>
      <c r="N126" s="218"/>
      <c r="O126" s="194"/>
      <c r="P126" s="194"/>
      <c r="Q126" s="194"/>
    </row>
    <row r="127" spans="1:17" x14ac:dyDescent="0.2">
      <c r="A127" s="475"/>
      <c r="B127" s="195"/>
      <c r="C127" s="196"/>
      <c r="D127" s="197"/>
      <c r="E127" s="476"/>
      <c r="F127" s="476"/>
      <c r="G127" s="476"/>
      <c r="H127" s="198"/>
      <c r="I127" s="477">
        <f>D127*E127</f>
        <v>0</v>
      </c>
      <c r="J127" s="477"/>
      <c r="K127" s="199"/>
      <c r="L127" s="112"/>
      <c r="M127" s="111"/>
      <c r="N127" s="110"/>
      <c r="O127" s="219"/>
      <c r="P127" s="219"/>
      <c r="Q127" s="219"/>
    </row>
    <row r="128" spans="1:17" x14ac:dyDescent="0.2">
      <c r="A128" s="200"/>
      <c r="B128" s="200"/>
      <c r="C128" s="200"/>
      <c r="D128" s="200"/>
      <c r="E128" s="505"/>
      <c r="F128" s="505"/>
      <c r="G128" s="505"/>
      <c r="H128" s="358"/>
      <c r="I128" s="505"/>
      <c r="J128" s="505"/>
      <c r="L128" s="201"/>
      <c r="M128" s="202"/>
      <c r="N128" s="189"/>
      <c r="O128" s="203"/>
      <c r="P128" s="203"/>
      <c r="Q128" s="203"/>
    </row>
    <row r="129" spans="1:17" x14ac:dyDescent="0.2">
      <c r="A129" s="478" t="s">
        <v>235</v>
      </c>
      <c r="B129" s="479"/>
      <c r="C129" s="479"/>
      <c r="D129" s="479"/>
      <c r="E129" s="479"/>
      <c r="F129" s="479"/>
      <c r="G129" s="480"/>
      <c r="H129" s="395">
        <f>SUM(H120:H127)</f>
        <v>0</v>
      </c>
      <c r="I129" s="481"/>
      <c r="J129" s="481"/>
      <c r="L129" s="395">
        <f>SUM(L120:L127)</f>
        <v>0</v>
      </c>
      <c r="M129" s="395">
        <f>SUM(M120:M127)</f>
        <v>0</v>
      </c>
      <c r="N129" s="396">
        <f>SUM(N120:N127)</f>
        <v>0</v>
      </c>
      <c r="O129" s="202"/>
      <c r="P129" s="202"/>
      <c r="Q129" s="202"/>
    </row>
    <row r="130" spans="1:17" x14ac:dyDescent="0.2">
      <c r="A130" s="478" t="s">
        <v>236</v>
      </c>
      <c r="B130" s="479"/>
      <c r="C130" s="479"/>
      <c r="D130" s="479"/>
      <c r="E130" s="479"/>
      <c r="F130" s="479"/>
      <c r="G130" s="480"/>
      <c r="H130" s="397"/>
      <c r="I130" s="482">
        <f>SUM(I121:I127)</f>
        <v>0</v>
      </c>
      <c r="J130" s="482"/>
      <c r="L130" s="204"/>
      <c r="M130" s="205"/>
      <c r="N130" s="206"/>
      <c r="O130" s="398">
        <f>SUM(O120:O128)</f>
        <v>0</v>
      </c>
      <c r="P130" s="395">
        <f>SUM(P120:P128)</f>
        <v>0</v>
      </c>
      <c r="Q130" s="395">
        <f>SUM(Q120:Q128)</f>
        <v>0</v>
      </c>
    </row>
    <row r="131" spans="1:17" x14ac:dyDescent="0.2">
      <c r="A131" s="399" t="s">
        <v>237</v>
      </c>
      <c r="B131" s="400"/>
      <c r="C131" s="400"/>
      <c r="D131" s="400"/>
      <c r="E131" s="400"/>
      <c r="F131" s="400"/>
      <c r="G131" s="400"/>
      <c r="H131" s="400"/>
      <c r="I131" s="400"/>
      <c r="J131" s="400"/>
      <c r="K131" s="401"/>
      <c r="L131" s="207"/>
      <c r="N131" s="203"/>
      <c r="O131" s="207"/>
      <c r="Q131" s="203"/>
    </row>
    <row r="132" spans="1:17" x14ac:dyDescent="0.2">
      <c r="A132" s="208"/>
      <c r="B132" s="209"/>
      <c r="C132" s="210"/>
      <c r="D132" s="210"/>
      <c r="E132" s="483"/>
      <c r="F132" s="484"/>
      <c r="G132" s="485"/>
      <c r="H132" s="211"/>
      <c r="I132" s="503"/>
      <c r="J132" s="504"/>
      <c r="L132" s="211"/>
      <c r="M132" s="211"/>
      <c r="N132" s="211"/>
      <c r="O132" s="211"/>
      <c r="P132" s="211"/>
      <c r="Q132" s="211"/>
    </row>
    <row r="133" spans="1:17" x14ac:dyDescent="0.2">
      <c r="A133" s="208"/>
      <c r="B133" s="209"/>
      <c r="C133" s="210"/>
      <c r="D133" s="210"/>
      <c r="E133" s="483"/>
      <c r="F133" s="484"/>
      <c r="G133" s="485"/>
      <c r="H133" s="211"/>
      <c r="I133" s="503"/>
      <c r="J133" s="504"/>
      <c r="L133" s="211"/>
      <c r="M133" s="211"/>
      <c r="N133" s="211"/>
      <c r="O133" s="211"/>
      <c r="P133" s="211"/>
      <c r="Q133" s="211"/>
    </row>
    <row r="134" spans="1:17" x14ac:dyDescent="0.2">
      <c r="A134" s="208"/>
      <c r="B134" s="209"/>
      <c r="C134" s="210"/>
      <c r="D134" s="210"/>
      <c r="E134" s="483"/>
      <c r="F134" s="484"/>
      <c r="G134" s="485"/>
      <c r="H134" s="211"/>
      <c r="I134" s="503"/>
      <c r="J134" s="504"/>
      <c r="L134" s="211"/>
      <c r="M134" s="211"/>
      <c r="N134" s="211"/>
      <c r="O134" s="211"/>
      <c r="P134" s="211"/>
      <c r="Q134" s="211"/>
    </row>
    <row r="135" spans="1:17" x14ac:dyDescent="0.2">
      <c r="A135" s="208"/>
      <c r="B135" s="209"/>
      <c r="C135" s="210"/>
      <c r="D135" s="210"/>
      <c r="E135" s="483"/>
      <c r="F135" s="484"/>
      <c r="G135" s="485"/>
      <c r="H135" s="211"/>
      <c r="I135" s="503"/>
      <c r="J135" s="504"/>
      <c r="L135" s="211"/>
      <c r="M135" s="211"/>
      <c r="N135" s="211"/>
      <c r="O135" s="211"/>
      <c r="P135" s="211"/>
      <c r="Q135" s="211"/>
    </row>
    <row r="136" spans="1:17" x14ac:dyDescent="0.2">
      <c r="A136" s="208"/>
      <c r="B136" s="209"/>
      <c r="C136" s="210"/>
      <c r="D136" s="210"/>
      <c r="E136" s="483"/>
      <c r="F136" s="484"/>
      <c r="G136" s="485"/>
      <c r="H136" s="211"/>
      <c r="I136" s="503"/>
      <c r="J136" s="504"/>
      <c r="L136" s="211"/>
      <c r="M136" s="211"/>
      <c r="N136" s="211"/>
      <c r="O136" s="211"/>
      <c r="P136" s="211"/>
      <c r="Q136" s="211"/>
    </row>
    <row r="137" spans="1:17" x14ac:dyDescent="0.2">
      <c r="A137" s="402" t="s">
        <v>238</v>
      </c>
      <c r="B137" s="403"/>
      <c r="C137" s="404">
        <f>SUM(C132:C136)</f>
        <v>0</v>
      </c>
      <c r="D137" s="404">
        <f>SUM(D132:D136)</f>
        <v>0</v>
      </c>
      <c r="E137" s="405"/>
      <c r="F137" s="406"/>
      <c r="G137" s="490"/>
      <c r="H137" s="491"/>
      <c r="I137" s="492"/>
      <c r="J137" s="407">
        <f>SUM(J132:J136)</f>
        <v>0</v>
      </c>
      <c r="K137" s="408"/>
      <c r="L137" s="212"/>
      <c r="M137" s="213"/>
      <c r="N137" s="202"/>
      <c r="O137" s="212"/>
      <c r="P137" s="213"/>
      <c r="Q137" s="202"/>
    </row>
    <row r="138" spans="1:17" x14ac:dyDescent="0.2">
      <c r="A138" s="519"/>
      <c r="B138" s="519"/>
      <c r="C138" s="519"/>
      <c r="D138" s="519"/>
      <c r="E138" s="519"/>
      <c r="F138" s="519"/>
      <c r="G138" s="519"/>
      <c r="H138" s="519"/>
      <c r="I138" s="519"/>
      <c r="J138" s="367"/>
    </row>
    <row r="139" spans="1:17" x14ac:dyDescent="0.2">
      <c r="A139" s="214"/>
      <c r="B139" s="520"/>
      <c r="C139" s="520"/>
      <c r="D139" s="520"/>
      <c r="E139" s="520"/>
      <c r="F139" s="520"/>
      <c r="G139" s="520"/>
      <c r="H139" s="520"/>
      <c r="I139" s="520"/>
      <c r="J139" s="407">
        <f>SUM(J134:J138)</f>
        <v>0</v>
      </c>
    </row>
  </sheetData>
  <mergeCells count="265">
    <mergeCell ref="A1:Q1"/>
    <mergeCell ref="A2:Q2"/>
    <mergeCell ref="A3:Q3"/>
    <mergeCell ref="C5:D5"/>
    <mergeCell ref="O5:Q5"/>
    <mergeCell ref="L5:N5"/>
    <mergeCell ref="H5:I5"/>
    <mergeCell ref="E5:G5"/>
    <mergeCell ref="E11:G11"/>
    <mergeCell ref="I11:J11"/>
    <mergeCell ref="E6:F6"/>
    <mergeCell ref="A11:A12"/>
    <mergeCell ref="E7:G7"/>
    <mergeCell ref="I7:J7"/>
    <mergeCell ref="E8:G8"/>
    <mergeCell ref="I8:J8"/>
    <mergeCell ref="E9:G9"/>
    <mergeCell ref="I9:J9"/>
    <mergeCell ref="A8:A9"/>
    <mergeCell ref="A10:J10"/>
    <mergeCell ref="E12:G12"/>
    <mergeCell ref="I12:J12"/>
    <mergeCell ref="E13:G13"/>
    <mergeCell ref="I13:J13"/>
    <mergeCell ref="E27:G27"/>
    <mergeCell ref="I27:J27"/>
    <mergeCell ref="I28:J28"/>
    <mergeCell ref="E18:G18"/>
    <mergeCell ref="I18:J18"/>
    <mergeCell ref="E16:G16"/>
    <mergeCell ref="I16:J16"/>
    <mergeCell ref="I15:J15"/>
    <mergeCell ref="E19:G19"/>
    <mergeCell ref="I19:J19"/>
    <mergeCell ref="E22:G22"/>
    <mergeCell ref="I22:J22"/>
    <mergeCell ref="E20:G20"/>
    <mergeCell ref="I20:J20"/>
    <mergeCell ref="E21:G21"/>
    <mergeCell ref="A28:G28"/>
    <mergeCell ref="O45:Q45"/>
    <mergeCell ref="A41:Q41"/>
    <mergeCell ref="A42:Q42"/>
    <mergeCell ref="I78:J78"/>
    <mergeCell ref="G79:I79"/>
    <mergeCell ref="I52:J52"/>
    <mergeCell ref="A50:J50"/>
    <mergeCell ref="A51:A52"/>
    <mergeCell ref="E51:G51"/>
    <mergeCell ref="E49:G49"/>
    <mergeCell ref="I56:J56"/>
    <mergeCell ref="A57:A58"/>
    <mergeCell ref="E67:G67"/>
    <mergeCell ref="I57:J57"/>
    <mergeCell ref="I51:J51"/>
    <mergeCell ref="I49:J49"/>
    <mergeCell ref="I62:J62"/>
    <mergeCell ref="E64:G64"/>
    <mergeCell ref="A65:A66"/>
    <mergeCell ref="E65:G65"/>
    <mergeCell ref="A90:J90"/>
    <mergeCell ref="A91:A92"/>
    <mergeCell ref="E91:G91"/>
    <mergeCell ref="E92:G92"/>
    <mergeCell ref="I92:J92"/>
    <mergeCell ref="I91:J91"/>
    <mergeCell ref="E87:G87"/>
    <mergeCell ref="E86:F86"/>
    <mergeCell ref="A81:Q81"/>
    <mergeCell ref="A82:Q82"/>
    <mergeCell ref="A88:A89"/>
    <mergeCell ref="E88:G88"/>
    <mergeCell ref="E89:G89"/>
    <mergeCell ref="I89:J89"/>
    <mergeCell ref="I88:J88"/>
    <mergeCell ref="I87:J87"/>
    <mergeCell ref="I105:J105"/>
    <mergeCell ref="E106:G106"/>
    <mergeCell ref="I106:J106"/>
    <mergeCell ref="E107:G107"/>
    <mergeCell ref="I107:J107"/>
    <mergeCell ref="I96:J96"/>
    <mergeCell ref="I99:J99"/>
    <mergeCell ref="A93:A94"/>
    <mergeCell ref="E93:G93"/>
    <mergeCell ref="E94:G94"/>
    <mergeCell ref="A95:A96"/>
    <mergeCell ref="E95:G95"/>
    <mergeCell ref="E96:G96"/>
    <mergeCell ref="E99:G99"/>
    <mergeCell ref="I95:J95"/>
    <mergeCell ref="I94:J94"/>
    <mergeCell ref="I93:J93"/>
    <mergeCell ref="E134:G134"/>
    <mergeCell ref="I134:J134"/>
    <mergeCell ref="C114:D114"/>
    <mergeCell ref="I116:J116"/>
    <mergeCell ref="E117:G117"/>
    <mergeCell ref="E116:G116"/>
    <mergeCell ref="E115:F115"/>
    <mergeCell ref="I118:J118"/>
    <mergeCell ref="E114:G114"/>
    <mergeCell ref="E125:G125"/>
    <mergeCell ref="E126:G126"/>
    <mergeCell ref="E128:G128"/>
    <mergeCell ref="I128:J128"/>
    <mergeCell ref="I126:J126"/>
    <mergeCell ref="E127:G127"/>
    <mergeCell ref="I127:J127"/>
    <mergeCell ref="I125:J125"/>
    <mergeCell ref="E121:G121"/>
    <mergeCell ref="I121:J121"/>
    <mergeCell ref="E122:G122"/>
    <mergeCell ref="I122:J122"/>
    <mergeCell ref="H114:I114"/>
    <mergeCell ref="A19:A20"/>
    <mergeCell ref="I36:J36"/>
    <mergeCell ref="I55:J55"/>
    <mergeCell ref="I54:J54"/>
    <mergeCell ref="I53:J53"/>
    <mergeCell ref="A138:I138"/>
    <mergeCell ref="B139:F139"/>
    <mergeCell ref="G139:I139"/>
    <mergeCell ref="I132:J132"/>
    <mergeCell ref="I129:J129"/>
    <mergeCell ref="I130:J130"/>
    <mergeCell ref="E135:G135"/>
    <mergeCell ref="I135:J135"/>
    <mergeCell ref="E136:G136"/>
    <mergeCell ref="I136:J136"/>
    <mergeCell ref="I133:J133"/>
    <mergeCell ref="A130:G130"/>
    <mergeCell ref="E132:G132"/>
    <mergeCell ref="E133:G133"/>
    <mergeCell ref="G137:I137"/>
    <mergeCell ref="A129:G129"/>
    <mergeCell ref="E103:G103"/>
    <mergeCell ref="I103:J103"/>
    <mergeCell ref="I104:J104"/>
    <mergeCell ref="A21:A22"/>
    <mergeCell ref="I21:J21"/>
    <mergeCell ref="E34:G34"/>
    <mergeCell ref="I34:J34"/>
    <mergeCell ref="A23:A24"/>
    <mergeCell ref="E23:G23"/>
    <mergeCell ref="I23:J23"/>
    <mergeCell ref="E24:G24"/>
    <mergeCell ref="I24:J24"/>
    <mergeCell ref="I32:J32"/>
    <mergeCell ref="E33:G33"/>
    <mergeCell ref="I33:J33"/>
    <mergeCell ref="I29:J29"/>
    <mergeCell ref="A29:G29"/>
    <mergeCell ref="A13:A14"/>
    <mergeCell ref="A15:A16"/>
    <mergeCell ref="E14:G14"/>
    <mergeCell ref="I14:J14"/>
    <mergeCell ref="I48:J48"/>
    <mergeCell ref="E15:G15"/>
    <mergeCell ref="E37:G37"/>
    <mergeCell ref="I37:J37"/>
    <mergeCell ref="E38:G38"/>
    <mergeCell ref="I38:J38"/>
    <mergeCell ref="E35:G35"/>
    <mergeCell ref="I35:J35"/>
    <mergeCell ref="E36:G36"/>
    <mergeCell ref="E31:G31"/>
    <mergeCell ref="I31:J31"/>
    <mergeCell ref="E32:G32"/>
    <mergeCell ref="I47:J47"/>
    <mergeCell ref="E48:G48"/>
    <mergeCell ref="E45:G45"/>
    <mergeCell ref="H45:I45"/>
    <mergeCell ref="G39:I39"/>
    <mergeCell ref="A17:A18"/>
    <mergeCell ref="E17:G17"/>
    <mergeCell ref="I17:J17"/>
    <mergeCell ref="I60:J60"/>
    <mergeCell ref="I59:J59"/>
    <mergeCell ref="E60:G60"/>
    <mergeCell ref="A25:A26"/>
    <mergeCell ref="E25:G25"/>
    <mergeCell ref="I25:J25"/>
    <mergeCell ref="E26:G26"/>
    <mergeCell ref="I26:J26"/>
    <mergeCell ref="E52:G52"/>
    <mergeCell ref="A53:A54"/>
    <mergeCell ref="E53:G53"/>
    <mergeCell ref="E54:G54"/>
    <mergeCell ref="A55:A56"/>
    <mergeCell ref="E55:G55"/>
    <mergeCell ref="A59:A60"/>
    <mergeCell ref="E59:G59"/>
    <mergeCell ref="E47:G47"/>
    <mergeCell ref="A48:A49"/>
    <mergeCell ref="E46:F46"/>
    <mergeCell ref="A43:Q43"/>
    <mergeCell ref="C45:D45"/>
    <mergeCell ref="I58:J58"/>
    <mergeCell ref="E56:G56"/>
    <mergeCell ref="L45:N45"/>
    <mergeCell ref="E76:G76"/>
    <mergeCell ref="I65:J65"/>
    <mergeCell ref="I64:J64"/>
    <mergeCell ref="I63:J63"/>
    <mergeCell ref="A61:A62"/>
    <mergeCell ref="E61:G61"/>
    <mergeCell ref="E62:G62"/>
    <mergeCell ref="I77:J77"/>
    <mergeCell ref="I68:J68"/>
    <mergeCell ref="I67:J67"/>
    <mergeCell ref="I66:J66"/>
    <mergeCell ref="I76:J76"/>
    <mergeCell ref="I75:J75"/>
    <mergeCell ref="A63:A64"/>
    <mergeCell ref="E63:G63"/>
    <mergeCell ref="I61:J61"/>
    <mergeCell ref="E77:G77"/>
    <mergeCell ref="A97:A98"/>
    <mergeCell ref="E97:G97"/>
    <mergeCell ref="G108:I108"/>
    <mergeCell ref="I97:J97"/>
    <mergeCell ref="E98:G98"/>
    <mergeCell ref="I98:J98"/>
    <mergeCell ref="I120:J120"/>
    <mergeCell ref="E57:G57"/>
    <mergeCell ref="E58:G58"/>
    <mergeCell ref="E78:G78"/>
    <mergeCell ref="A83:Q83"/>
    <mergeCell ref="C85:D85"/>
    <mergeCell ref="E85:G85"/>
    <mergeCell ref="H85:I85"/>
    <mergeCell ref="L85:N85"/>
    <mergeCell ref="O85:Q85"/>
    <mergeCell ref="A68:G68"/>
    <mergeCell ref="E66:G66"/>
    <mergeCell ref="A69:G69"/>
    <mergeCell ref="I69:J69"/>
    <mergeCell ref="E71:G71"/>
    <mergeCell ref="I71:J71"/>
    <mergeCell ref="E75:G75"/>
    <mergeCell ref="E124:G124"/>
    <mergeCell ref="I124:J124"/>
    <mergeCell ref="A122:A123"/>
    <mergeCell ref="E123:G123"/>
    <mergeCell ref="I123:J123"/>
    <mergeCell ref="A124:A125"/>
    <mergeCell ref="A126:A127"/>
    <mergeCell ref="A100:G100"/>
    <mergeCell ref="I100:J100"/>
    <mergeCell ref="A101:G101"/>
    <mergeCell ref="I101:J101"/>
    <mergeCell ref="E104:G104"/>
    <mergeCell ref="E120:G120"/>
    <mergeCell ref="A110:Q110"/>
    <mergeCell ref="A111:Q111"/>
    <mergeCell ref="A117:A118"/>
    <mergeCell ref="E118:G118"/>
    <mergeCell ref="I117:J117"/>
    <mergeCell ref="A119:J119"/>
    <mergeCell ref="A120:A121"/>
    <mergeCell ref="A112:Q112"/>
    <mergeCell ref="L114:N114"/>
    <mergeCell ref="O114:Q114"/>
    <mergeCell ref="E105:G10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59996337778862885"/>
  </sheetPr>
  <dimension ref="A1:G17"/>
  <sheetViews>
    <sheetView workbookViewId="0">
      <selection activeCell="D13" sqref="D13:G13"/>
    </sheetView>
  </sheetViews>
  <sheetFormatPr defaultRowHeight="12.75" x14ac:dyDescent="0.2"/>
  <cols>
    <col min="2" max="2" width="29.7109375" customWidth="1"/>
    <col min="3" max="3" width="20.42578125" customWidth="1"/>
    <col min="4" max="4" width="50" customWidth="1"/>
    <col min="5" max="5" width="10.85546875" customWidth="1"/>
    <col min="6" max="6" width="6.28515625" customWidth="1"/>
    <col min="7" max="7" width="11.140625" customWidth="1"/>
  </cols>
  <sheetData>
    <row r="1" spans="1:7" ht="24.75" customHeight="1" x14ac:dyDescent="0.25">
      <c r="B1" s="532" t="s">
        <v>248</v>
      </c>
      <c r="C1" s="532"/>
      <c r="D1" s="532"/>
      <c r="E1" s="532"/>
      <c r="F1" s="532"/>
      <c r="G1" s="532"/>
    </row>
    <row r="2" spans="1:7" x14ac:dyDescent="0.2">
      <c r="A2" s="5"/>
      <c r="B2" s="5"/>
      <c r="C2" s="5"/>
      <c r="D2" s="5"/>
      <c r="F2" s="5"/>
      <c r="G2" s="5"/>
    </row>
    <row r="3" spans="1:7" x14ac:dyDescent="0.2">
      <c r="A3" s="5"/>
      <c r="B3" s="5"/>
      <c r="C3" s="5"/>
      <c r="D3" s="5"/>
      <c r="G3" s="5"/>
    </row>
    <row r="4" spans="1:7" s="59" customFormat="1" ht="14.25" x14ac:dyDescent="0.2">
      <c r="A4" s="61"/>
      <c r="B4" s="59" t="s">
        <v>249</v>
      </c>
    </row>
    <row r="5" spans="1:7" s="59" customFormat="1" ht="14.25" x14ac:dyDescent="0.2">
      <c r="A5" s="61"/>
      <c r="B5" s="338" t="s">
        <v>250</v>
      </c>
    </row>
    <row r="6" spans="1:7" x14ac:dyDescent="0.2">
      <c r="A6" s="65"/>
      <c r="C6" s="5"/>
      <c r="D6" s="5"/>
      <c r="G6" s="5"/>
    </row>
    <row r="7" spans="1:7" ht="15" x14ac:dyDescent="0.25">
      <c r="C7" s="368" t="s">
        <v>251</v>
      </c>
      <c r="D7" s="533" t="s">
        <v>252</v>
      </c>
      <c r="E7" s="533"/>
      <c r="F7" s="533"/>
      <c r="G7" s="533"/>
    </row>
    <row r="8" spans="1:7" ht="15" x14ac:dyDescent="0.25">
      <c r="A8" s="59"/>
      <c r="B8" s="68"/>
      <c r="C8" s="368" t="s">
        <v>253</v>
      </c>
      <c r="D8" s="534" t="s">
        <v>254</v>
      </c>
      <c r="E8" s="534"/>
      <c r="F8" s="534"/>
      <c r="G8" s="534"/>
    </row>
    <row r="9" spans="1:7" ht="15" x14ac:dyDescent="0.25">
      <c r="A9" s="59"/>
      <c r="B9" s="368" t="s">
        <v>255</v>
      </c>
      <c r="C9" s="368" t="s">
        <v>256</v>
      </c>
      <c r="D9" s="535" t="s">
        <v>257</v>
      </c>
      <c r="E9" s="536"/>
      <c r="F9" s="536"/>
      <c r="G9" s="536"/>
    </row>
    <row r="10" spans="1:7" ht="15" x14ac:dyDescent="0.25">
      <c r="A10" s="59"/>
      <c r="B10" s="61"/>
      <c r="C10" s="368"/>
      <c r="D10" s="537" t="s">
        <v>258</v>
      </c>
      <c r="E10" s="537"/>
      <c r="F10" s="537"/>
      <c r="G10" s="537"/>
    </row>
    <row r="11" spans="1:7" ht="41.25" customHeight="1" x14ac:dyDescent="0.2">
      <c r="A11" s="66" t="s">
        <v>259</v>
      </c>
      <c r="B11" s="415"/>
      <c r="C11" s="64"/>
      <c r="D11" s="529"/>
      <c r="E11" s="530"/>
      <c r="F11" s="530"/>
      <c r="G11" s="531"/>
    </row>
    <row r="12" spans="1:7" x14ac:dyDescent="0.2">
      <c r="A12" s="2"/>
      <c r="B12" s="67"/>
      <c r="C12" s="2"/>
      <c r="D12" s="2"/>
      <c r="E12" s="2"/>
      <c r="F12" s="2"/>
      <c r="G12" s="2"/>
    </row>
    <row r="13" spans="1:7" ht="39.75" customHeight="1" x14ac:dyDescent="0.2">
      <c r="A13" s="66"/>
      <c r="B13" s="415"/>
      <c r="C13" s="64"/>
      <c r="D13" s="529"/>
      <c r="E13" s="530"/>
      <c r="F13" s="530"/>
      <c r="G13" s="531"/>
    </row>
    <row r="14" spans="1:7" x14ac:dyDescent="0.2">
      <c r="A14" s="2"/>
      <c r="B14" s="67"/>
      <c r="C14" s="2"/>
      <c r="D14" s="2"/>
      <c r="E14" s="2"/>
      <c r="F14" s="2"/>
      <c r="G14" s="2"/>
    </row>
    <row r="15" spans="1:7" ht="43.5" customHeight="1" x14ac:dyDescent="0.2">
      <c r="A15" s="66" t="s">
        <v>260</v>
      </c>
      <c r="B15" s="415"/>
      <c r="C15" s="64"/>
      <c r="D15" s="529"/>
      <c r="E15" s="530"/>
      <c r="F15" s="530"/>
      <c r="G15" s="531"/>
    </row>
    <row r="17" spans="1:7" ht="43.5" customHeight="1" x14ac:dyDescent="0.2">
      <c r="A17" s="66" t="s">
        <v>261</v>
      </c>
      <c r="B17" s="415"/>
      <c r="C17" s="64"/>
      <c r="D17" s="529"/>
      <c r="E17" s="530"/>
      <c r="F17" s="530"/>
      <c r="G17" s="531"/>
    </row>
  </sheetData>
  <mergeCells count="9">
    <mergeCell ref="D17:G17"/>
    <mergeCell ref="B1:G1"/>
    <mergeCell ref="D13:G13"/>
    <mergeCell ref="D15:G15"/>
    <mergeCell ref="D11:G11"/>
    <mergeCell ref="D7:G7"/>
    <mergeCell ref="D8:G8"/>
    <mergeCell ref="D9:G9"/>
    <mergeCell ref="D10:G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tint="-9.9978637043366805E-2"/>
  </sheetPr>
  <dimension ref="A1:M21"/>
  <sheetViews>
    <sheetView workbookViewId="0">
      <selection activeCell="Q14" sqref="Q14"/>
    </sheetView>
  </sheetViews>
  <sheetFormatPr defaultRowHeight="12.75" x14ac:dyDescent="0.2"/>
  <cols>
    <col min="1" max="1" width="18.140625" customWidth="1"/>
    <col min="12" max="12" width="1.42578125" customWidth="1"/>
  </cols>
  <sheetData>
    <row r="1" spans="1:13" ht="48.75" customHeight="1" x14ac:dyDescent="0.2">
      <c r="A1" s="546" t="s">
        <v>262</v>
      </c>
      <c r="B1" s="547"/>
      <c r="C1" s="547"/>
      <c r="D1" s="547"/>
      <c r="E1" s="547"/>
      <c r="F1" s="547"/>
      <c r="G1" s="547"/>
      <c r="H1" s="547"/>
      <c r="I1" s="547"/>
      <c r="J1" s="547"/>
      <c r="K1" s="548"/>
    </row>
    <row r="2" spans="1:13" x14ac:dyDescent="0.2">
      <c r="A2" s="543"/>
      <c r="B2" s="544" t="s">
        <v>263</v>
      </c>
      <c r="C2" s="544"/>
      <c r="D2" s="544" t="s">
        <v>263</v>
      </c>
      <c r="E2" s="544"/>
      <c r="F2" s="544" t="s">
        <v>263</v>
      </c>
      <c r="G2" s="544"/>
      <c r="H2" s="544" t="s">
        <v>263</v>
      </c>
      <c r="I2" s="544"/>
      <c r="J2" s="544" t="s">
        <v>263</v>
      </c>
      <c r="K2" s="544"/>
    </row>
    <row r="3" spans="1:13" ht="18" customHeight="1" x14ac:dyDescent="0.2">
      <c r="A3" s="543"/>
      <c r="B3" s="549" t="s">
        <v>264</v>
      </c>
      <c r="C3" s="550"/>
      <c r="D3" s="549" t="s">
        <v>265</v>
      </c>
      <c r="E3" s="550"/>
      <c r="F3" s="549" t="s">
        <v>266</v>
      </c>
      <c r="G3" s="550"/>
      <c r="H3" s="549" t="s">
        <v>267</v>
      </c>
      <c r="I3" s="550"/>
      <c r="J3" s="549" t="s">
        <v>268</v>
      </c>
      <c r="K3" s="550"/>
    </row>
    <row r="4" spans="1:13" ht="28.5" customHeight="1" x14ac:dyDescent="0.2">
      <c r="A4" s="46" t="s">
        <v>269</v>
      </c>
      <c r="B4" s="538"/>
      <c r="C4" s="538"/>
      <c r="D4" s="539"/>
      <c r="E4" s="539"/>
      <c r="F4" s="539"/>
      <c r="G4" s="539"/>
      <c r="H4" s="539"/>
      <c r="I4" s="539"/>
      <c r="J4" s="539"/>
      <c r="K4" s="539"/>
      <c r="M4" s="353" t="s">
        <v>68</v>
      </c>
    </row>
    <row r="5" spans="1:13" x14ac:dyDescent="0.2">
      <c r="A5" s="540"/>
      <c r="B5" s="541"/>
      <c r="C5" s="541"/>
      <c r="D5" s="541"/>
      <c r="E5" s="541"/>
      <c r="F5" s="541"/>
      <c r="G5" s="541"/>
      <c r="H5" s="541"/>
      <c r="I5" s="541"/>
      <c r="J5" s="541"/>
      <c r="K5" s="542"/>
      <c r="M5" s="353"/>
    </row>
    <row r="6" spans="1:13" ht="24" customHeight="1" x14ac:dyDescent="0.2">
      <c r="A6" s="46" t="s">
        <v>270</v>
      </c>
      <c r="B6" s="538"/>
      <c r="C6" s="538"/>
      <c r="D6" s="539"/>
      <c r="E6" s="539"/>
      <c r="F6" s="539"/>
      <c r="G6" s="539"/>
      <c r="H6" s="539"/>
      <c r="I6" s="539"/>
      <c r="J6" s="539"/>
      <c r="K6" s="539"/>
    </row>
    <row r="7" spans="1:13" x14ac:dyDescent="0.2">
      <c r="A7" s="540"/>
      <c r="B7" s="541"/>
      <c r="C7" s="541"/>
      <c r="D7" s="541"/>
      <c r="E7" s="541"/>
      <c r="F7" s="541"/>
      <c r="G7" s="541"/>
      <c r="H7" s="541"/>
      <c r="I7" s="541"/>
      <c r="J7" s="541"/>
      <c r="K7" s="542"/>
    </row>
    <row r="8" spans="1:13" ht="24" customHeight="1" x14ac:dyDescent="0.2">
      <c r="A8" s="46" t="s">
        <v>271</v>
      </c>
      <c r="B8" s="538"/>
      <c r="C8" s="538"/>
      <c r="D8" s="539"/>
      <c r="E8" s="539"/>
      <c r="F8" s="539"/>
      <c r="G8" s="539"/>
      <c r="H8" s="539"/>
      <c r="I8" s="539"/>
      <c r="J8" s="539"/>
      <c r="K8" s="539"/>
    </row>
    <row r="9" spans="1:13" x14ac:dyDescent="0.2">
      <c r="A9" s="540"/>
      <c r="B9" s="541"/>
      <c r="C9" s="541"/>
      <c r="D9" s="541"/>
      <c r="E9" s="541"/>
      <c r="F9" s="541"/>
      <c r="G9" s="541"/>
      <c r="H9" s="541"/>
      <c r="I9" s="541"/>
      <c r="J9" s="541"/>
      <c r="K9" s="542"/>
    </row>
    <row r="10" spans="1:13" ht="24" customHeight="1" x14ac:dyDescent="0.2">
      <c r="A10" s="46" t="s">
        <v>272</v>
      </c>
      <c r="B10" s="538"/>
      <c r="C10" s="538"/>
      <c r="D10" s="539"/>
      <c r="E10" s="539"/>
      <c r="F10" s="539"/>
      <c r="G10" s="539"/>
      <c r="H10" s="539"/>
      <c r="I10" s="539"/>
      <c r="J10" s="539"/>
      <c r="K10" s="539"/>
    </row>
    <row r="11" spans="1:13" x14ac:dyDescent="0.2">
      <c r="A11" s="540"/>
      <c r="B11" s="541"/>
      <c r="C11" s="541"/>
      <c r="D11" s="541"/>
      <c r="E11" s="541"/>
      <c r="F11" s="541"/>
      <c r="G11" s="541"/>
      <c r="H11" s="541"/>
      <c r="I11" s="541"/>
      <c r="J11" s="541"/>
      <c r="K11" s="542"/>
    </row>
    <row r="12" spans="1:13" ht="24" customHeight="1" x14ac:dyDescent="0.2">
      <c r="A12" s="46" t="s">
        <v>273</v>
      </c>
      <c r="B12" s="538"/>
      <c r="C12" s="538"/>
      <c r="D12" s="539"/>
      <c r="E12" s="539"/>
      <c r="F12" s="539"/>
      <c r="G12" s="539"/>
      <c r="H12" s="539"/>
      <c r="I12" s="539"/>
      <c r="J12" s="539"/>
      <c r="K12" s="539"/>
    </row>
    <row r="13" spans="1:13" x14ac:dyDescent="0.2">
      <c r="A13" s="540"/>
      <c r="B13" s="541"/>
      <c r="C13" s="541"/>
      <c r="D13" s="541"/>
      <c r="E13" s="541"/>
      <c r="F13" s="541"/>
      <c r="G13" s="541"/>
      <c r="H13" s="541"/>
      <c r="I13" s="541"/>
      <c r="J13" s="541"/>
      <c r="K13" s="542"/>
    </row>
    <row r="14" spans="1:13" x14ac:dyDescent="0.2">
      <c r="A14" s="540"/>
      <c r="B14" s="541"/>
      <c r="C14" s="541"/>
      <c r="D14" s="541"/>
      <c r="E14" s="541"/>
      <c r="F14" s="541"/>
      <c r="G14" s="541"/>
      <c r="H14" s="541"/>
      <c r="I14" s="541"/>
      <c r="J14" s="541"/>
      <c r="K14" s="542"/>
    </row>
    <row r="15" spans="1:13" ht="24" customHeight="1" x14ac:dyDescent="0.2">
      <c r="A15" s="47" t="s">
        <v>274</v>
      </c>
      <c r="B15" s="545">
        <f>SUM(B12,B8,B6,B4)</f>
        <v>0</v>
      </c>
      <c r="C15" s="545"/>
      <c r="D15" s="545">
        <f t="shared" ref="D15" si="0">SUM(D12,D8,D6,D4)</f>
        <v>0</v>
      </c>
      <c r="E15" s="545"/>
      <c r="F15" s="545">
        <f t="shared" ref="F15" si="1">SUM(F12,F8,F6,F4)</f>
        <v>0</v>
      </c>
      <c r="G15" s="545"/>
      <c r="H15" s="545">
        <f t="shared" ref="H15" si="2">SUM(H12,H8,H6,H4)</f>
        <v>0</v>
      </c>
      <c r="I15" s="545"/>
      <c r="J15" s="545">
        <f>SUM(J12,J8,J6,J4)</f>
        <v>0</v>
      </c>
      <c r="K15" s="545"/>
    </row>
    <row r="21" spans="10:10" x14ac:dyDescent="0.2">
      <c r="J21" s="48"/>
    </row>
  </sheetData>
  <mergeCells count="48">
    <mergeCell ref="B6:C6"/>
    <mergeCell ref="D6:E6"/>
    <mergeCell ref="F6:G6"/>
    <mergeCell ref="H6:I6"/>
    <mergeCell ref="J6:K6"/>
    <mergeCell ref="A1:K1"/>
    <mergeCell ref="B3:C3"/>
    <mergeCell ref="D3:E3"/>
    <mergeCell ref="F3:G3"/>
    <mergeCell ref="H3:I3"/>
    <mergeCell ref="J3:K3"/>
    <mergeCell ref="B15:C15"/>
    <mergeCell ref="D15:E15"/>
    <mergeCell ref="F15:G15"/>
    <mergeCell ref="H15:I15"/>
    <mergeCell ref="J15:K15"/>
    <mergeCell ref="D8:E8"/>
    <mergeCell ref="F8:G8"/>
    <mergeCell ref="H8:I8"/>
    <mergeCell ref="J8:K8"/>
    <mergeCell ref="A14:K14"/>
    <mergeCell ref="B12:C12"/>
    <mergeCell ref="D12:E12"/>
    <mergeCell ref="F12:G12"/>
    <mergeCell ref="H12:I12"/>
    <mergeCell ref="J12:K12"/>
    <mergeCell ref="A13:K13"/>
    <mergeCell ref="F10:G10"/>
    <mergeCell ref="H10:I10"/>
    <mergeCell ref="J10:K10"/>
    <mergeCell ref="A11:K11"/>
    <mergeCell ref="A9:K9"/>
    <mergeCell ref="B10:C10"/>
    <mergeCell ref="D10:E10"/>
    <mergeCell ref="A5:K5"/>
    <mergeCell ref="A2:A3"/>
    <mergeCell ref="B2:C2"/>
    <mergeCell ref="D2:E2"/>
    <mergeCell ref="F2:G2"/>
    <mergeCell ref="H2:I2"/>
    <mergeCell ref="J2:K2"/>
    <mergeCell ref="B4:C4"/>
    <mergeCell ref="D4:E4"/>
    <mergeCell ref="F4:G4"/>
    <mergeCell ref="H4:I4"/>
    <mergeCell ref="J4:K4"/>
    <mergeCell ref="A7:K7"/>
    <mergeCell ref="B8:C8"/>
  </mergeCells>
  <phoneticPr fontId="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M53"/>
  <sheetViews>
    <sheetView topLeftCell="B9" workbookViewId="0">
      <selection activeCell="E23" sqref="E23"/>
    </sheetView>
  </sheetViews>
  <sheetFormatPr defaultRowHeight="11.25" x14ac:dyDescent="0.2"/>
  <cols>
    <col min="1" max="1" width="10.140625" style="2" customWidth="1"/>
    <col min="2" max="2" width="4.5703125" style="2" customWidth="1"/>
    <col min="3" max="3" width="11.7109375" style="2" customWidth="1"/>
    <col min="4" max="4" width="13.42578125" style="2" customWidth="1"/>
    <col min="5" max="5" width="22.42578125" style="2" customWidth="1"/>
    <col min="6" max="6" width="20.140625" style="2" customWidth="1"/>
    <col min="7" max="7" width="23.42578125" style="2" customWidth="1"/>
    <col min="8" max="8" width="23.28515625" style="2" customWidth="1"/>
    <col min="9" max="9" width="22.42578125" style="2" customWidth="1"/>
    <col min="10" max="10" width="20.28515625" style="2" customWidth="1"/>
    <col min="11" max="11" width="20" style="10" customWidth="1"/>
    <col min="12" max="12" width="20" style="2" customWidth="1"/>
    <col min="13" max="13" width="26.42578125" style="2" customWidth="1"/>
    <col min="14" max="256" width="9.140625" style="2"/>
    <col min="257" max="258" width="4.5703125" style="2" customWidth="1"/>
    <col min="259" max="259" width="11.7109375" style="2" customWidth="1"/>
    <col min="260" max="260" width="11.42578125" style="2" customWidth="1"/>
    <col min="261" max="261" width="22.42578125" style="2" customWidth="1"/>
    <col min="262" max="262" width="20.140625" style="2" customWidth="1"/>
    <col min="263" max="263" width="25.28515625" style="2" customWidth="1"/>
    <col min="264" max="264" width="23.28515625" style="2" customWidth="1"/>
    <col min="265" max="265" width="22.42578125" style="2" customWidth="1"/>
    <col min="266" max="266" width="20.28515625" style="2" customWidth="1"/>
    <col min="267" max="268" width="20" style="2" customWidth="1"/>
    <col min="269" max="269" width="26.42578125" style="2" customWidth="1"/>
    <col min="270" max="512" width="9.140625" style="2"/>
    <col min="513" max="514" width="4.5703125" style="2" customWidth="1"/>
    <col min="515" max="515" width="11.7109375" style="2" customWidth="1"/>
    <col min="516" max="516" width="11.42578125" style="2" customWidth="1"/>
    <col min="517" max="517" width="22.42578125" style="2" customWidth="1"/>
    <col min="518" max="518" width="20.140625" style="2" customWidth="1"/>
    <col min="519" max="519" width="25.28515625" style="2" customWidth="1"/>
    <col min="520" max="520" width="23.28515625" style="2" customWidth="1"/>
    <col min="521" max="521" width="22.42578125" style="2" customWidth="1"/>
    <col min="522" max="522" width="20.28515625" style="2" customWidth="1"/>
    <col min="523" max="524" width="20" style="2" customWidth="1"/>
    <col min="525" max="525" width="26.42578125" style="2" customWidth="1"/>
    <col min="526" max="768" width="9.140625" style="2"/>
    <col min="769" max="770" width="4.5703125" style="2" customWidth="1"/>
    <col min="771" max="771" width="11.7109375" style="2" customWidth="1"/>
    <col min="772" max="772" width="11.42578125" style="2" customWidth="1"/>
    <col min="773" max="773" width="22.42578125" style="2" customWidth="1"/>
    <col min="774" max="774" width="20.140625" style="2" customWidth="1"/>
    <col min="775" max="775" width="25.28515625" style="2" customWidth="1"/>
    <col min="776" max="776" width="23.28515625" style="2" customWidth="1"/>
    <col min="777" max="777" width="22.42578125" style="2" customWidth="1"/>
    <col min="778" max="778" width="20.28515625" style="2" customWidth="1"/>
    <col min="779" max="780" width="20" style="2" customWidth="1"/>
    <col min="781" max="781" width="26.42578125" style="2" customWidth="1"/>
    <col min="782" max="1024" width="9.140625" style="2"/>
    <col min="1025" max="1026" width="4.5703125" style="2" customWidth="1"/>
    <col min="1027" max="1027" width="11.7109375" style="2" customWidth="1"/>
    <col min="1028" max="1028" width="11.42578125" style="2" customWidth="1"/>
    <col min="1029" max="1029" width="22.42578125" style="2" customWidth="1"/>
    <col min="1030" max="1030" width="20.140625" style="2" customWidth="1"/>
    <col min="1031" max="1031" width="25.28515625" style="2" customWidth="1"/>
    <col min="1032" max="1032" width="23.28515625" style="2" customWidth="1"/>
    <col min="1033" max="1033" width="22.42578125" style="2" customWidth="1"/>
    <col min="1034" max="1034" width="20.28515625" style="2" customWidth="1"/>
    <col min="1035" max="1036" width="20" style="2" customWidth="1"/>
    <col min="1037" max="1037" width="26.42578125" style="2" customWidth="1"/>
    <col min="1038" max="1280" width="9.140625" style="2"/>
    <col min="1281" max="1282" width="4.5703125" style="2" customWidth="1"/>
    <col min="1283" max="1283" width="11.7109375" style="2" customWidth="1"/>
    <col min="1284" max="1284" width="11.42578125" style="2" customWidth="1"/>
    <col min="1285" max="1285" width="22.42578125" style="2" customWidth="1"/>
    <col min="1286" max="1286" width="20.140625" style="2" customWidth="1"/>
    <col min="1287" max="1287" width="25.28515625" style="2" customWidth="1"/>
    <col min="1288" max="1288" width="23.28515625" style="2" customWidth="1"/>
    <col min="1289" max="1289" width="22.42578125" style="2" customWidth="1"/>
    <col min="1290" max="1290" width="20.28515625" style="2" customWidth="1"/>
    <col min="1291" max="1292" width="20" style="2" customWidth="1"/>
    <col min="1293" max="1293" width="26.42578125" style="2" customWidth="1"/>
    <col min="1294" max="1536" width="9.140625" style="2"/>
    <col min="1537" max="1538" width="4.5703125" style="2" customWidth="1"/>
    <col min="1539" max="1539" width="11.7109375" style="2" customWidth="1"/>
    <col min="1540" max="1540" width="11.42578125" style="2" customWidth="1"/>
    <col min="1541" max="1541" width="22.42578125" style="2" customWidth="1"/>
    <col min="1542" max="1542" width="20.140625" style="2" customWidth="1"/>
    <col min="1543" max="1543" width="25.28515625" style="2" customWidth="1"/>
    <col min="1544" max="1544" width="23.28515625" style="2" customWidth="1"/>
    <col min="1545" max="1545" width="22.42578125" style="2" customWidth="1"/>
    <col min="1546" max="1546" width="20.28515625" style="2" customWidth="1"/>
    <col min="1547" max="1548" width="20" style="2" customWidth="1"/>
    <col min="1549" max="1549" width="26.42578125" style="2" customWidth="1"/>
    <col min="1550" max="1792" width="9.140625" style="2"/>
    <col min="1793" max="1794" width="4.5703125" style="2" customWidth="1"/>
    <col min="1795" max="1795" width="11.7109375" style="2" customWidth="1"/>
    <col min="1796" max="1796" width="11.42578125" style="2" customWidth="1"/>
    <col min="1797" max="1797" width="22.42578125" style="2" customWidth="1"/>
    <col min="1798" max="1798" width="20.140625" style="2" customWidth="1"/>
    <col min="1799" max="1799" width="25.28515625" style="2" customWidth="1"/>
    <col min="1800" max="1800" width="23.28515625" style="2" customWidth="1"/>
    <col min="1801" max="1801" width="22.42578125" style="2" customWidth="1"/>
    <col min="1802" max="1802" width="20.28515625" style="2" customWidth="1"/>
    <col min="1803" max="1804" width="20" style="2" customWidth="1"/>
    <col min="1805" max="1805" width="26.42578125" style="2" customWidth="1"/>
    <col min="1806" max="2048" width="9.140625" style="2"/>
    <col min="2049" max="2050" width="4.5703125" style="2" customWidth="1"/>
    <col min="2051" max="2051" width="11.7109375" style="2" customWidth="1"/>
    <col min="2052" max="2052" width="11.42578125" style="2" customWidth="1"/>
    <col min="2053" max="2053" width="22.42578125" style="2" customWidth="1"/>
    <col min="2054" max="2054" width="20.140625" style="2" customWidth="1"/>
    <col min="2055" max="2055" width="25.28515625" style="2" customWidth="1"/>
    <col min="2056" max="2056" width="23.28515625" style="2" customWidth="1"/>
    <col min="2057" max="2057" width="22.42578125" style="2" customWidth="1"/>
    <col min="2058" max="2058" width="20.28515625" style="2" customWidth="1"/>
    <col min="2059" max="2060" width="20" style="2" customWidth="1"/>
    <col min="2061" max="2061" width="26.42578125" style="2" customWidth="1"/>
    <col min="2062" max="2304" width="9.140625" style="2"/>
    <col min="2305" max="2306" width="4.5703125" style="2" customWidth="1"/>
    <col min="2307" max="2307" width="11.7109375" style="2" customWidth="1"/>
    <col min="2308" max="2308" width="11.42578125" style="2" customWidth="1"/>
    <col min="2309" max="2309" width="22.42578125" style="2" customWidth="1"/>
    <col min="2310" max="2310" width="20.140625" style="2" customWidth="1"/>
    <col min="2311" max="2311" width="25.28515625" style="2" customWidth="1"/>
    <col min="2312" max="2312" width="23.28515625" style="2" customWidth="1"/>
    <col min="2313" max="2313" width="22.42578125" style="2" customWidth="1"/>
    <col min="2314" max="2314" width="20.28515625" style="2" customWidth="1"/>
    <col min="2315" max="2316" width="20" style="2" customWidth="1"/>
    <col min="2317" max="2317" width="26.42578125" style="2" customWidth="1"/>
    <col min="2318" max="2560" width="9.140625" style="2"/>
    <col min="2561" max="2562" width="4.5703125" style="2" customWidth="1"/>
    <col min="2563" max="2563" width="11.7109375" style="2" customWidth="1"/>
    <col min="2564" max="2564" width="11.42578125" style="2" customWidth="1"/>
    <col min="2565" max="2565" width="22.42578125" style="2" customWidth="1"/>
    <col min="2566" max="2566" width="20.140625" style="2" customWidth="1"/>
    <col min="2567" max="2567" width="25.28515625" style="2" customWidth="1"/>
    <col min="2568" max="2568" width="23.28515625" style="2" customWidth="1"/>
    <col min="2569" max="2569" width="22.42578125" style="2" customWidth="1"/>
    <col min="2570" max="2570" width="20.28515625" style="2" customWidth="1"/>
    <col min="2571" max="2572" width="20" style="2" customWidth="1"/>
    <col min="2573" max="2573" width="26.42578125" style="2" customWidth="1"/>
    <col min="2574" max="2816" width="9.140625" style="2"/>
    <col min="2817" max="2818" width="4.5703125" style="2" customWidth="1"/>
    <col min="2819" max="2819" width="11.7109375" style="2" customWidth="1"/>
    <col min="2820" max="2820" width="11.42578125" style="2" customWidth="1"/>
    <col min="2821" max="2821" width="22.42578125" style="2" customWidth="1"/>
    <col min="2822" max="2822" width="20.140625" style="2" customWidth="1"/>
    <col min="2823" max="2823" width="25.28515625" style="2" customWidth="1"/>
    <col min="2824" max="2824" width="23.28515625" style="2" customWidth="1"/>
    <col min="2825" max="2825" width="22.42578125" style="2" customWidth="1"/>
    <col min="2826" max="2826" width="20.28515625" style="2" customWidth="1"/>
    <col min="2827" max="2828" width="20" style="2" customWidth="1"/>
    <col min="2829" max="2829" width="26.42578125" style="2" customWidth="1"/>
    <col min="2830" max="3072" width="9.140625" style="2"/>
    <col min="3073" max="3074" width="4.5703125" style="2" customWidth="1"/>
    <col min="3075" max="3075" width="11.7109375" style="2" customWidth="1"/>
    <col min="3076" max="3076" width="11.42578125" style="2" customWidth="1"/>
    <col min="3077" max="3077" width="22.42578125" style="2" customWidth="1"/>
    <col min="3078" max="3078" width="20.140625" style="2" customWidth="1"/>
    <col min="3079" max="3079" width="25.28515625" style="2" customWidth="1"/>
    <col min="3080" max="3080" width="23.28515625" style="2" customWidth="1"/>
    <col min="3081" max="3081" width="22.42578125" style="2" customWidth="1"/>
    <col min="3082" max="3082" width="20.28515625" style="2" customWidth="1"/>
    <col min="3083" max="3084" width="20" style="2" customWidth="1"/>
    <col min="3085" max="3085" width="26.42578125" style="2" customWidth="1"/>
    <col min="3086" max="3328" width="9.140625" style="2"/>
    <col min="3329" max="3330" width="4.5703125" style="2" customWidth="1"/>
    <col min="3331" max="3331" width="11.7109375" style="2" customWidth="1"/>
    <col min="3332" max="3332" width="11.42578125" style="2" customWidth="1"/>
    <col min="3333" max="3333" width="22.42578125" style="2" customWidth="1"/>
    <col min="3334" max="3334" width="20.140625" style="2" customWidth="1"/>
    <col min="3335" max="3335" width="25.28515625" style="2" customWidth="1"/>
    <col min="3336" max="3336" width="23.28515625" style="2" customWidth="1"/>
    <col min="3337" max="3337" width="22.42578125" style="2" customWidth="1"/>
    <col min="3338" max="3338" width="20.28515625" style="2" customWidth="1"/>
    <col min="3339" max="3340" width="20" style="2" customWidth="1"/>
    <col min="3341" max="3341" width="26.42578125" style="2" customWidth="1"/>
    <col min="3342" max="3584" width="9.140625" style="2"/>
    <col min="3585" max="3586" width="4.5703125" style="2" customWidth="1"/>
    <col min="3587" max="3587" width="11.7109375" style="2" customWidth="1"/>
    <col min="3588" max="3588" width="11.42578125" style="2" customWidth="1"/>
    <col min="3589" max="3589" width="22.42578125" style="2" customWidth="1"/>
    <col min="3590" max="3590" width="20.140625" style="2" customWidth="1"/>
    <col min="3591" max="3591" width="25.28515625" style="2" customWidth="1"/>
    <col min="3592" max="3592" width="23.28515625" style="2" customWidth="1"/>
    <col min="3593" max="3593" width="22.42578125" style="2" customWidth="1"/>
    <col min="3594" max="3594" width="20.28515625" style="2" customWidth="1"/>
    <col min="3595" max="3596" width="20" style="2" customWidth="1"/>
    <col min="3597" max="3597" width="26.42578125" style="2" customWidth="1"/>
    <col min="3598" max="3840" width="9.140625" style="2"/>
    <col min="3841" max="3842" width="4.5703125" style="2" customWidth="1"/>
    <col min="3843" max="3843" width="11.7109375" style="2" customWidth="1"/>
    <col min="3844" max="3844" width="11.42578125" style="2" customWidth="1"/>
    <col min="3845" max="3845" width="22.42578125" style="2" customWidth="1"/>
    <col min="3846" max="3846" width="20.140625" style="2" customWidth="1"/>
    <col min="3847" max="3847" width="25.28515625" style="2" customWidth="1"/>
    <col min="3848" max="3848" width="23.28515625" style="2" customWidth="1"/>
    <col min="3849" max="3849" width="22.42578125" style="2" customWidth="1"/>
    <col min="3850" max="3850" width="20.28515625" style="2" customWidth="1"/>
    <col min="3851" max="3852" width="20" style="2" customWidth="1"/>
    <col min="3853" max="3853" width="26.42578125" style="2" customWidth="1"/>
    <col min="3854" max="4096" width="9.140625" style="2"/>
    <col min="4097" max="4098" width="4.5703125" style="2" customWidth="1"/>
    <col min="4099" max="4099" width="11.7109375" style="2" customWidth="1"/>
    <col min="4100" max="4100" width="11.42578125" style="2" customWidth="1"/>
    <col min="4101" max="4101" width="22.42578125" style="2" customWidth="1"/>
    <col min="4102" max="4102" width="20.140625" style="2" customWidth="1"/>
    <col min="4103" max="4103" width="25.28515625" style="2" customWidth="1"/>
    <col min="4104" max="4104" width="23.28515625" style="2" customWidth="1"/>
    <col min="4105" max="4105" width="22.42578125" style="2" customWidth="1"/>
    <col min="4106" max="4106" width="20.28515625" style="2" customWidth="1"/>
    <col min="4107" max="4108" width="20" style="2" customWidth="1"/>
    <col min="4109" max="4109" width="26.42578125" style="2" customWidth="1"/>
    <col min="4110" max="4352" width="9.140625" style="2"/>
    <col min="4353" max="4354" width="4.5703125" style="2" customWidth="1"/>
    <col min="4355" max="4355" width="11.7109375" style="2" customWidth="1"/>
    <col min="4356" max="4356" width="11.42578125" style="2" customWidth="1"/>
    <col min="4357" max="4357" width="22.42578125" style="2" customWidth="1"/>
    <col min="4358" max="4358" width="20.140625" style="2" customWidth="1"/>
    <col min="4359" max="4359" width="25.28515625" style="2" customWidth="1"/>
    <col min="4360" max="4360" width="23.28515625" style="2" customWidth="1"/>
    <col min="4361" max="4361" width="22.42578125" style="2" customWidth="1"/>
    <col min="4362" max="4362" width="20.28515625" style="2" customWidth="1"/>
    <col min="4363" max="4364" width="20" style="2" customWidth="1"/>
    <col min="4365" max="4365" width="26.42578125" style="2" customWidth="1"/>
    <col min="4366" max="4608" width="9.140625" style="2"/>
    <col min="4609" max="4610" width="4.5703125" style="2" customWidth="1"/>
    <col min="4611" max="4611" width="11.7109375" style="2" customWidth="1"/>
    <col min="4612" max="4612" width="11.42578125" style="2" customWidth="1"/>
    <col min="4613" max="4613" width="22.42578125" style="2" customWidth="1"/>
    <col min="4614" max="4614" width="20.140625" style="2" customWidth="1"/>
    <col min="4615" max="4615" width="25.28515625" style="2" customWidth="1"/>
    <col min="4616" max="4616" width="23.28515625" style="2" customWidth="1"/>
    <col min="4617" max="4617" width="22.42578125" style="2" customWidth="1"/>
    <col min="4618" max="4618" width="20.28515625" style="2" customWidth="1"/>
    <col min="4619" max="4620" width="20" style="2" customWidth="1"/>
    <col min="4621" max="4621" width="26.42578125" style="2" customWidth="1"/>
    <col min="4622" max="4864" width="9.140625" style="2"/>
    <col min="4865" max="4866" width="4.5703125" style="2" customWidth="1"/>
    <col min="4867" max="4867" width="11.7109375" style="2" customWidth="1"/>
    <col min="4868" max="4868" width="11.42578125" style="2" customWidth="1"/>
    <col min="4869" max="4869" width="22.42578125" style="2" customWidth="1"/>
    <col min="4870" max="4870" width="20.140625" style="2" customWidth="1"/>
    <col min="4871" max="4871" width="25.28515625" style="2" customWidth="1"/>
    <col min="4872" max="4872" width="23.28515625" style="2" customWidth="1"/>
    <col min="4873" max="4873" width="22.42578125" style="2" customWidth="1"/>
    <col min="4874" max="4874" width="20.28515625" style="2" customWidth="1"/>
    <col min="4875" max="4876" width="20" style="2" customWidth="1"/>
    <col min="4877" max="4877" width="26.42578125" style="2" customWidth="1"/>
    <col min="4878" max="5120" width="9.140625" style="2"/>
    <col min="5121" max="5122" width="4.5703125" style="2" customWidth="1"/>
    <col min="5123" max="5123" width="11.7109375" style="2" customWidth="1"/>
    <col min="5124" max="5124" width="11.42578125" style="2" customWidth="1"/>
    <col min="5125" max="5125" width="22.42578125" style="2" customWidth="1"/>
    <col min="5126" max="5126" width="20.140625" style="2" customWidth="1"/>
    <col min="5127" max="5127" width="25.28515625" style="2" customWidth="1"/>
    <col min="5128" max="5128" width="23.28515625" style="2" customWidth="1"/>
    <col min="5129" max="5129" width="22.42578125" style="2" customWidth="1"/>
    <col min="5130" max="5130" width="20.28515625" style="2" customWidth="1"/>
    <col min="5131" max="5132" width="20" style="2" customWidth="1"/>
    <col min="5133" max="5133" width="26.42578125" style="2" customWidth="1"/>
    <col min="5134" max="5376" width="9.140625" style="2"/>
    <col min="5377" max="5378" width="4.5703125" style="2" customWidth="1"/>
    <col min="5379" max="5379" width="11.7109375" style="2" customWidth="1"/>
    <col min="5380" max="5380" width="11.42578125" style="2" customWidth="1"/>
    <col min="5381" max="5381" width="22.42578125" style="2" customWidth="1"/>
    <col min="5382" max="5382" width="20.140625" style="2" customWidth="1"/>
    <col min="5383" max="5383" width="25.28515625" style="2" customWidth="1"/>
    <col min="5384" max="5384" width="23.28515625" style="2" customWidth="1"/>
    <col min="5385" max="5385" width="22.42578125" style="2" customWidth="1"/>
    <col min="5386" max="5386" width="20.28515625" style="2" customWidth="1"/>
    <col min="5387" max="5388" width="20" style="2" customWidth="1"/>
    <col min="5389" max="5389" width="26.42578125" style="2" customWidth="1"/>
    <col min="5390" max="5632" width="9.140625" style="2"/>
    <col min="5633" max="5634" width="4.5703125" style="2" customWidth="1"/>
    <col min="5635" max="5635" width="11.7109375" style="2" customWidth="1"/>
    <col min="5636" max="5636" width="11.42578125" style="2" customWidth="1"/>
    <col min="5637" max="5637" width="22.42578125" style="2" customWidth="1"/>
    <col min="5638" max="5638" width="20.140625" style="2" customWidth="1"/>
    <col min="5639" max="5639" width="25.28515625" style="2" customWidth="1"/>
    <col min="5640" max="5640" width="23.28515625" style="2" customWidth="1"/>
    <col min="5641" max="5641" width="22.42578125" style="2" customWidth="1"/>
    <col min="5642" max="5642" width="20.28515625" style="2" customWidth="1"/>
    <col min="5643" max="5644" width="20" style="2" customWidth="1"/>
    <col min="5645" max="5645" width="26.42578125" style="2" customWidth="1"/>
    <col min="5646" max="5888" width="9.140625" style="2"/>
    <col min="5889" max="5890" width="4.5703125" style="2" customWidth="1"/>
    <col min="5891" max="5891" width="11.7109375" style="2" customWidth="1"/>
    <col min="5892" max="5892" width="11.42578125" style="2" customWidth="1"/>
    <col min="5893" max="5893" width="22.42578125" style="2" customWidth="1"/>
    <col min="5894" max="5894" width="20.140625" style="2" customWidth="1"/>
    <col min="5895" max="5895" width="25.28515625" style="2" customWidth="1"/>
    <col min="5896" max="5896" width="23.28515625" style="2" customWidth="1"/>
    <col min="5897" max="5897" width="22.42578125" style="2" customWidth="1"/>
    <col min="5898" max="5898" width="20.28515625" style="2" customWidth="1"/>
    <col min="5899" max="5900" width="20" style="2" customWidth="1"/>
    <col min="5901" max="5901" width="26.42578125" style="2" customWidth="1"/>
    <col min="5902" max="6144" width="9.140625" style="2"/>
    <col min="6145" max="6146" width="4.5703125" style="2" customWidth="1"/>
    <col min="6147" max="6147" width="11.7109375" style="2" customWidth="1"/>
    <col min="6148" max="6148" width="11.42578125" style="2" customWidth="1"/>
    <col min="6149" max="6149" width="22.42578125" style="2" customWidth="1"/>
    <col min="6150" max="6150" width="20.140625" style="2" customWidth="1"/>
    <col min="6151" max="6151" width="25.28515625" style="2" customWidth="1"/>
    <col min="6152" max="6152" width="23.28515625" style="2" customWidth="1"/>
    <col min="6153" max="6153" width="22.42578125" style="2" customWidth="1"/>
    <col min="6154" max="6154" width="20.28515625" style="2" customWidth="1"/>
    <col min="6155" max="6156" width="20" style="2" customWidth="1"/>
    <col min="6157" max="6157" width="26.42578125" style="2" customWidth="1"/>
    <col min="6158" max="6400" width="9.140625" style="2"/>
    <col min="6401" max="6402" width="4.5703125" style="2" customWidth="1"/>
    <col min="6403" max="6403" width="11.7109375" style="2" customWidth="1"/>
    <col min="6404" max="6404" width="11.42578125" style="2" customWidth="1"/>
    <col min="6405" max="6405" width="22.42578125" style="2" customWidth="1"/>
    <col min="6406" max="6406" width="20.140625" style="2" customWidth="1"/>
    <col min="6407" max="6407" width="25.28515625" style="2" customWidth="1"/>
    <col min="6408" max="6408" width="23.28515625" style="2" customWidth="1"/>
    <col min="6409" max="6409" width="22.42578125" style="2" customWidth="1"/>
    <col min="6410" max="6410" width="20.28515625" style="2" customWidth="1"/>
    <col min="6411" max="6412" width="20" style="2" customWidth="1"/>
    <col min="6413" max="6413" width="26.42578125" style="2" customWidth="1"/>
    <col min="6414" max="6656" width="9.140625" style="2"/>
    <col min="6657" max="6658" width="4.5703125" style="2" customWidth="1"/>
    <col min="6659" max="6659" width="11.7109375" style="2" customWidth="1"/>
    <col min="6660" max="6660" width="11.42578125" style="2" customWidth="1"/>
    <col min="6661" max="6661" width="22.42578125" style="2" customWidth="1"/>
    <col min="6662" max="6662" width="20.140625" style="2" customWidth="1"/>
    <col min="6663" max="6663" width="25.28515625" style="2" customWidth="1"/>
    <col min="6664" max="6664" width="23.28515625" style="2" customWidth="1"/>
    <col min="6665" max="6665" width="22.42578125" style="2" customWidth="1"/>
    <col min="6666" max="6666" width="20.28515625" style="2" customWidth="1"/>
    <col min="6667" max="6668" width="20" style="2" customWidth="1"/>
    <col min="6669" max="6669" width="26.42578125" style="2" customWidth="1"/>
    <col min="6670" max="6912" width="9.140625" style="2"/>
    <col min="6913" max="6914" width="4.5703125" style="2" customWidth="1"/>
    <col min="6915" max="6915" width="11.7109375" style="2" customWidth="1"/>
    <col min="6916" max="6916" width="11.42578125" style="2" customWidth="1"/>
    <col min="6917" max="6917" width="22.42578125" style="2" customWidth="1"/>
    <col min="6918" max="6918" width="20.140625" style="2" customWidth="1"/>
    <col min="6919" max="6919" width="25.28515625" style="2" customWidth="1"/>
    <col min="6920" max="6920" width="23.28515625" style="2" customWidth="1"/>
    <col min="6921" max="6921" width="22.42578125" style="2" customWidth="1"/>
    <col min="6922" max="6922" width="20.28515625" style="2" customWidth="1"/>
    <col min="6923" max="6924" width="20" style="2" customWidth="1"/>
    <col min="6925" max="6925" width="26.42578125" style="2" customWidth="1"/>
    <col min="6926" max="7168" width="9.140625" style="2"/>
    <col min="7169" max="7170" width="4.5703125" style="2" customWidth="1"/>
    <col min="7171" max="7171" width="11.7109375" style="2" customWidth="1"/>
    <col min="7172" max="7172" width="11.42578125" style="2" customWidth="1"/>
    <col min="7173" max="7173" width="22.42578125" style="2" customWidth="1"/>
    <col min="7174" max="7174" width="20.140625" style="2" customWidth="1"/>
    <col min="7175" max="7175" width="25.28515625" style="2" customWidth="1"/>
    <col min="7176" max="7176" width="23.28515625" style="2" customWidth="1"/>
    <col min="7177" max="7177" width="22.42578125" style="2" customWidth="1"/>
    <col min="7178" max="7178" width="20.28515625" style="2" customWidth="1"/>
    <col min="7179" max="7180" width="20" style="2" customWidth="1"/>
    <col min="7181" max="7181" width="26.42578125" style="2" customWidth="1"/>
    <col min="7182" max="7424" width="9.140625" style="2"/>
    <col min="7425" max="7426" width="4.5703125" style="2" customWidth="1"/>
    <col min="7427" max="7427" width="11.7109375" style="2" customWidth="1"/>
    <col min="7428" max="7428" width="11.42578125" style="2" customWidth="1"/>
    <col min="7429" max="7429" width="22.42578125" style="2" customWidth="1"/>
    <col min="7430" max="7430" width="20.140625" style="2" customWidth="1"/>
    <col min="7431" max="7431" width="25.28515625" style="2" customWidth="1"/>
    <col min="7432" max="7432" width="23.28515625" style="2" customWidth="1"/>
    <col min="7433" max="7433" width="22.42578125" style="2" customWidth="1"/>
    <col min="7434" max="7434" width="20.28515625" style="2" customWidth="1"/>
    <col min="7435" max="7436" width="20" style="2" customWidth="1"/>
    <col min="7437" max="7437" width="26.42578125" style="2" customWidth="1"/>
    <col min="7438" max="7680" width="9.140625" style="2"/>
    <col min="7681" max="7682" width="4.5703125" style="2" customWidth="1"/>
    <col min="7683" max="7683" width="11.7109375" style="2" customWidth="1"/>
    <col min="7684" max="7684" width="11.42578125" style="2" customWidth="1"/>
    <col min="7685" max="7685" width="22.42578125" style="2" customWidth="1"/>
    <col min="7686" max="7686" width="20.140625" style="2" customWidth="1"/>
    <col min="7687" max="7687" width="25.28515625" style="2" customWidth="1"/>
    <col min="7688" max="7688" width="23.28515625" style="2" customWidth="1"/>
    <col min="7689" max="7689" width="22.42578125" style="2" customWidth="1"/>
    <col min="7690" max="7690" width="20.28515625" style="2" customWidth="1"/>
    <col min="7691" max="7692" width="20" style="2" customWidth="1"/>
    <col min="7693" max="7693" width="26.42578125" style="2" customWidth="1"/>
    <col min="7694" max="7936" width="9.140625" style="2"/>
    <col min="7937" max="7938" width="4.5703125" style="2" customWidth="1"/>
    <col min="7939" max="7939" width="11.7109375" style="2" customWidth="1"/>
    <col min="7940" max="7940" width="11.42578125" style="2" customWidth="1"/>
    <col min="7941" max="7941" width="22.42578125" style="2" customWidth="1"/>
    <col min="7942" max="7942" width="20.140625" style="2" customWidth="1"/>
    <col min="7943" max="7943" width="25.28515625" style="2" customWidth="1"/>
    <col min="7944" max="7944" width="23.28515625" style="2" customWidth="1"/>
    <col min="7945" max="7945" width="22.42578125" style="2" customWidth="1"/>
    <col min="7946" max="7946" width="20.28515625" style="2" customWidth="1"/>
    <col min="7947" max="7948" width="20" style="2" customWidth="1"/>
    <col min="7949" max="7949" width="26.42578125" style="2" customWidth="1"/>
    <col min="7950" max="8192" width="9.140625" style="2"/>
    <col min="8193" max="8194" width="4.5703125" style="2" customWidth="1"/>
    <col min="8195" max="8195" width="11.7109375" style="2" customWidth="1"/>
    <col min="8196" max="8196" width="11.42578125" style="2" customWidth="1"/>
    <col min="8197" max="8197" width="22.42578125" style="2" customWidth="1"/>
    <col min="8198" max="8198" width="20.140625" style="2" customWidth="1"/>
    <col min="8199" max="8199" width="25.28515625" style="2" customWidth="1"/>
    <col min="8200" max="8200" width="23.28515625" style="2" customWidth="1"/>
    <col min="8201" max="8201" width="22.42578125" style="2" customWidth="1"/>
    <col min="8202" max="8202" width="20.28515625" style="2" customWidth="1"/>
    <col min="8203" max="8204" width="20" style="2" customWidth="1"/>
    <col min="8205" max="8205" width="26.42578125" style="2" customWidth="1"/>
    <col min="8206" max="8448" width="9.140625" style="2"/>
    <col min="8449" max="8450" width="4.5703125" style="2" customWidth="1"/>
    <col min="8451" max="8451" width="11.7109375" style="2" customWidth="1"/>
    <col min="8452" max="8452" width="11.42578125" style="2" customWidth="1"/>
    <col min="8453" max="8453" width="22.42578125" style="2" customWidth="1"/>
    <col min="8454" max="8454" width="20.140625" style="2" customWidth="1"/>
    <col min="8455" max="8455" width="25.28515625" style="2" customWidth="1"/>
    <col min="8456" max="8456" width="23.28515625" style="2" customWidth="1"/>
    <col min="8457" max="8457" width="22.42578125" style="2" customWidth="1"/>
    <col min="8458" max="8458" width="20.28515625" style="2" customWidth="1"/>
    <col min="8459" max="8460" width="20" style="2" customWidth="1"/>
    <col min="8461" max="8461" width="26.42578125" style="2" customWidth="1"/>
    <col min="8462" max="8704" width="9.140625" style="2"/>
    <col min="8705" max="8706" width="4.5703125" style="2" customWidth="1"/>
    <col min="8707" max="8707" width="11.7109375" style="2" customWidth="1"/>
    <col min="8708" max="8708" width="11.42578125" style="2" customWidth="1"/>
    <col min="8709" max="8709" width="22.42578125" style="2" customWidth="1"/>
    <col min="8710" max="8710" width="20.140625" style="2" customWidth="1"/>
    <col min="8711" max="8711" width="25.28515625" style="2" customWidth="1"/>
    <col min="8712" max="8712" width="23.28515625" style="2" customWidth="1"/>
    <col min="8713" max="8713" width="22.42578125" style="2" customWidth="1"/>
    <col min="8714" max="8714" width="20.28515625" style="2" customWidth="1"/>
    <col min="8715" max="8716" width="20" style="2" customWidth="1"/>
    <col min="8717" max="8717" width="26.42578125" style="2" customWidth="1"/>
    <col min="8718" max="8960" width="9.140625" style="2"/>
    <col min="8961" max="8962" width="4.5703125" style="2" customWidth="1"/>
    <col min="8963" max="8963" width="11.7109375" style="2" customWidth="1"/>
    <col min="8964" max="8964" width="11.42578125" style="2" customWidth="1"/>
    <col min="8965" max="8965" width="22.42578125" style="2" customWidth="1"/>
    <col min="8966" max="8966" width="20.140625" style="2" customWidth="1"/>
    <col min="8967" max="8967" width="25.28515625" style="2" customWidth="1"/>
    <col min="8968" max="8968" width="23.28515625" style="2" customWidth="1"/>
    <col min="8969" max="8969" width="22.42578125" style="2" customWidth="1"/>
    <col min="8970" max="8970" width="20.28515625" style="2" customWidth="1"/>
    <col min="8971" max="8972" width="20" style="2" customWidth="1"/>
    <col min="8973" max="8973" width="26.42578125" style="2" customWidth="1"/>
    <col min="8974" max="9216" width="9.140625" style="2"/>
    <col min="9217" max="9218" width="4.5703125" style="2" customWidth="1"/>
    <col min="9219" max="9219" width="11.7109375" style="2" customWidth="1"/>
    <col min="9220" max="9220" width="11.42578125" style="2" customWidth="1"/>
    <col min="9221" max="9221" width="22.42578125" style="2" customWidth="1"/>
    <col min="9222" max="9222" width="20.140625" style="2" customWidth="1"/>
    <col min="9223" max="9223" width="25.28515625" style="2" customWidth="1"/>
    <col min="9224" max="9224" width="23.28515625" style="2" customWidth="1"/>
    <col min="9225" max="9225" width="22.42578125" style="2" customWidth="1"/>
    <col min="9226" max="9226" width="20.28515625" style="2" customWidth="1"/>
    <col min="9227" max="9228" width="20" style="2" customWidth="1"/>
    <col min="9229" max="9229" width="26.42578125" style="2" customWidth="1"/>
    <col min="9230" max="9472" width="9.140625" style="2"/>
    <col min="9473" max="9474" width="4.5703125" style="2" customWidth="1"/>
    <col min="9475" max="9475" width="11.7109375" style="2" customWidth="1"/>
    <col min="9476" max="9476" width="11.42578125" style="2" customWidth="1"/>
    <col min="9477" max="9477" width="22.42578125" style="2" customWidth="1"/>
    <col min="9478" max="9478" width="20.140625" style="2" customWidth="1"/>
    <col min="9479" max="9479" width="25.28515625" style="2" customWidth="1"/>
    <col min="9480" max="9480" width="23.28515625" style="2" customWidth="1"/>
    <col min="9481" max="9481" width="22.42578125" style="2" customWidth="1"/>
    <col min="9482" max="9482" width="20.28515625" style="2" customWidth="1"/>
    <col min="9483" max="9484" width="20" style="2" customWidth="1"/>
    <col min="9485" max="9485" width="26.42578125" style="2" customWidth="1"/>
    <col min="9486" max="9728" width="9.140625" style="2"/>
    <col min="9729" max="9730" width="4.5703125" style="2" customWidth="1"/>
    <col min="9731" max="9731" width="11.7109375" style="2" customWidth="1"/>
    <col min="9732" max="9732" width="11.42578125" style="2" customWidth="1"/>
    <col min="9733" max="9733" width="22.42578125" style="2" customWidth="1"/>
    <col min="9734" max="9734" width="20.140625" style="2" customWidth="1"/>
    <col min="9735" max="9735" width="25.28515625" style="2" customWidth="1"/>
    <col min="9736" max="9736" width="23.28515625" style="2" customWidth="1"/>
    <col min="9737" max="9737" width="22.42578125" style="2" customWidth="1"/>
    <col min="9738" max="9738" width="20.28515625" style="2" customWidth="1"/>
    <col min="9739" max="9740" width="20" style="2" customWidth="1"/>
    <col min="9741" max="9741" width="26.42578125" style="2" customWidth="1"/>
    <col min="9742" max="9984" width="9.140625" style="2"/>
    <col min="9985" max="9986" width="4.5703125" style="2" customWidth="1"/>
    <col min="9987" max="9987" width="11.7109375" style="2" customWidth="1"/>
    <col min="9988" max="9988" width="11.42578125" style="2" customWidth="1"/>
    <col min="9989" max="9989" width="22.42578125" style="2" customWidth="1"/>
    <col min="9990" max="9990" width="20.140625" style="2" customWidth="1"/>
    <col min="9991" max="9991" width="25.28515625" style="2" customWidth="1"/>
    <col min="9992" max="9992" width="23.28515625" style="2" customWidth="1"/>
    <col min="9993" max="9993" width="22.42578125" style="2" customWidth="1"/>
    <col min="9994" max="9994" width="20.28515625" style="2" customWidth="1"/>
    <col min="9995" max="9996" width="20" style="2" customWidth="1"/>
    <col min="9997" max="9997" width="26.42578125" style="2" customWidth="1"/>
    <col min="9998" max="10240" width="9.140625" style="2"/>
    <col min="10241" max="10242" width="4.5703125" style="2" customWidth="1"/>
    <col min="10243" max="10243" width="11.7109375" style="2" customWidth="1"/>
    <col min="10244" max="10244" width="11.42578125" style="2" customWidth="1"/>
    <col min="10245" max="10245" width="22.42578125" style="2" customWidth="1"/>
    <col min="10246" max="10246" width="20.140625" style="2" customWidth="1"/>
    <col min="10247" max="10247" width="25.28515625" style="2" customWidth="1"/>
    <col min="10248" max="10248" width="23.28515625" style="2" customWidth="1"/>
    <col min="10249" max="10249" width="22.42578125" style="2" customWidth="1"/>
    <col min="10250" max="10250" width="20.28515625" style="2" customWidth="1"/>
    <col min="10251" max="10252" width="20" style="2" customWidth="1"/>
    <col min="10253" max="10253" width="26.42578125" style="2" customWidth="1"/>
    <col min="10254" max="10496" width="9.140625" style="2"/>
    <col min="10497" max="10498" width="4.5703125" style="2" customWidth="1"/>
    <col min="10499" max="10499" width="11.7109375" style="2" customWidth="1"/>
    <col min="10500" max="10500" width="11.42578125" style="2" customWidth="1"/>
    <col min="10501" max="10501" width="22.42578125" style="2" customWidth="1"/>
    <col min="10502" max="10502" width="20.140625" style="2" customWidth="1"/>
    <col min="10503" max="10503" width="25.28515625" style="2" customWidth="1"/>
    <col min="10504" max="10504" width="23.28515625" style="2" customWidth="1"/>
    <col min="10505" max="10505" width="22.42578125" style="2" customWidth="1"/>
    <col min="10506" max="10506" width="20.28515625" style="2" customWidth="1"/>
    <col min="10507" max="10508" width="20" style="2" customWidth="1"/>
    <col min="10509" max="10509" width="26.42578125" style="2" customWidth="1"/>
    <col min="10510" max="10752" width="9.140625" style="2"/>
    <col min="10753" max="10754" width="4.5703125" style="2" customWidth="1"/>
    <col min="10755" max="10755" width="11.7109375" style="2" customWidth="1"/>
    <col min="10756" max="10756" width="11.42578125" style="2" customWidth="1"/>
    <col min="10757" max="10757" width="22.42578125" style="2" customWidth="1"/>
    <col min="10758" max="10758" width="20.140625" style="2" customWidth="1"/>
    <col min="10759" max="10759" width="25.28515625" style="2" customWidth="1"/>
    <col min="10760" max="10760" width="23.28515625" style="2" customWidth="1"/>
    <col min="10761" max="10761" width="22.42578125" style="2" customWidth="1"/>
    <col min="10762" max="10762" width="20.28515625" style="2" customWidth="1"/>
    <col min="10763" max="10764" width="20" style="2" customWidth="1"/>
    <col min="10765" max="10765" width="26.42578125" style="2" customWidth="1"/>
    <col min="10766" max="11008" width="9.140625" style="2"/>
    <col min="11009" max="11010" width="4.5703125" style="2" customWidth="1"/>
    <col min="11011" max="11011" width="11.7109375" style="2" customWidth="1"/>
    <col min="11012" max="11012" width="11.42578125" style="2" customWidth="1"/>
    <col min="11013" max="11013" width="22.42578125" style="2" customWidth="1"/>
    <col min="11014" max="11014" width="20.140625" style="2" customWidth="1"/>
    <col min="11015" max="11015" width="25.28515625" style="2" customWidth="1"/>
    <col min="11016" max="11016" width="23.28515625" style="2" customWidth="1"/>
    <col min="11017" max="11017" width="22.42578125" style="2" customWidth="1"/>
    <col min="11018" max="11018" width="20.28515625" style="2" customWidth="1"/>
    <col min="11019" max="11020" width="20" style="2" customWidth="1"/>
    <col min="11021" max="11021" width="26.42578125" style="2" customWidth="1"/>
    <col min="11022" max="11264" width="9.140625" style="2"/>
    <col min="11265" max="11266" width="4.5703125" style="2" customWidth="1"/>
    <col min="11267" max="11267" width="11.7109375" style="2" customWidth="1"/>
    <col min="11268" max="11268" width="11.42578125" style="2" customWidth="1"/>
    <col min="11269" max="11269" width="22.42578125" style="2" customWidth="1"/>
    <col min="11270" max="11270" width="20.140625" style="2" customWidth="1"/>
    <col min="11271" max="11271" width="25.28515625" style="2" customWidth="1"/>
    <col min="11272" max="11272" width="23.28515625" style="2" customWidth="1"/>
    <col min="11273" max="11273" width="22.42578125" style="2" customWidth="1"/>
    <col min="11274" max="11274" width="20.28515625" style="2" customWidth="1"/>
    <col min="11275" max="11276" width="20" style="2" customWidth="1"/>
    <col min="11277" max="11277" width="26.42578125" style="2" customWidth="1"/>
    <col min="11278" max="11520" width="9.140625" style="2"/>
    <col min="11521" max="11522" width="4.5703125" style="2" customWidth="1"/>
    <col min="11523" max="11523" width="11.7109375" style="2" customWidth="1"/>
    <col min="11524" max="11524" width="11.42578125" style="2" customWidth="1"/>
    <col min="11525" max="11525" width="22.42578125" style="2" customWidth="1"/>
    <col min="11526" max="11526" width="20.140625" style="2" customWidth="1"/>
    <col min="11527" max="11527" width="25.28515625" style="2" customWidth="1"/>
    <col min="11528" max="11528" width="23.28515625" style="2" customWidth="1"/>
    <col min="11529" max="11529" width="22.42578125" style="2" customWidth="1"/>
    <col min="11530" max="11530" width="20.28515625" style="2" customWidth="1"/>
    <col min="11531" max="11532" width="20" style="2" customWidth="1"/>
    <col min="11533" max="11533" width="26.42578125" style="2" customWidth="1"/>
    <col min="11534" max="11776" width="9.140625" style="2"/>
    <col min="11777" max="11778" width="4.5703125" style="2" customWidth="1"/>
    <col min="11779" max="11779" width="11.7109375" style="2" customWidth="1"/>
    <col min="11780" max="11780" width="11.42578125" style="2" customWidth="1"/>
    <col min="11781" max="11781" width="22.42578125" style="2" customWidth="1"/>
    <col min="11782" max="11782" width="20.140625" style="2" customWidth="1"/>
    <col min="11783" max="11783" width="25.28515625" style="2" customWidth="1"/>
    <col min="11784" max="11784" width="23.28515625" style="2" customWidth="1"/>
    <col min="11785" max="11785" width="22.42578125" style="2" customWidth="1"/>
    <col min="11786" max="11786" width="20.28515625" style="2" customWidth="1"/>
    <col min="11787" max="11788" width="20" style="2" customWidth="1"/>
    <col min="11789" max="11789" width="26.42578125" style="2" customWidth="1"/>
    <col min="11790" max="12032" width="9.140625" style="2"/>
    <col min="12033" max="12034" width="4.5703125" style="2" customWidth="1"/>
    <col min="12035" max="12035" width="11.7109375" style="2" customWidth="1"/>
    <col min="12036" max="12036" width="11.42578125" style="2" customWidth="1"/>
    <col min="12037" max="12037" width="22.42578125" style="2" customWidth="1"/>
    <col min="12038" max="12038" width="20.140625" style="2" customWidth="1"/>
    <col min="12039" max="12039" width="25.28515625" style="2" customWidth="1"/>
    <col min="12040" max="12040" width="23.28515625" style="2" customWidth="1"/>
    <col min="12041" max="12041" width="22.42578125" style="2" customWidth="1"/>
    <col min="12042" max="12042" width="20.28515625" style="2" customWidth="1"/>
    <col min="12043" max="12044" width="20" style="2" customWidth="1"/>
    <col min="12045" max="12045" width="26.42578125" style="2" customWidth="1"/>
    <col min="12046" max="12288" width="9.140625" style="2"/>
    <col min="12289" max="12290" width="4.5703125" style="2" customWidth="1"/>
    <col min="12291" max="12291" width="11.7109375" style="2" customWidth="1"/>
    <col min="12292" max="12292" width="11.42578125" style="2" customWidth="1"/>
    <col min="12293" max="12293" width="22.42578125" style="2" customWidth="1"/>
    <col min="12294" max="12294" width="20.140625" style="2" customWidth="1"/>
    <col min="12295" max="12295" width="25.28515625" style="2" customWidth="1"/>
    <col min="12296" max="12296" width="23.28515625" style="2" customWidth="1"/>
    <col min="12297" max="12297" width="22.42578125" style="2" customWidth="1"/>
    <col min="12298" max="12298" width="20.28515625" style="2" customWidth="1"/>
    <col min="12299" max="12300" width="20" style="2" customWidth="1"/>
    <col min="12301" max="12301" width="26.42578125" style="2" customWidth="1"/>
    <col min="12302" max="12544" width="9.140625" style="2"/>
    <col min="12545" max="12546" width="4.5703125" style="2" customWidth="1"/>
    <col min="12547" max="12547" width="11.7109375" style="2" customWidth="1"/>
    <col min="12548" max="12548" width="11.42578125" style="2" customWidth="1"/>
    <col min="12549" max="12549" width="22.42578125" style="2" customWidth="1"/>
    <col min="12550" max="12550" width="20.140625" style="2" customWidth="1"/>
    <col min="12551" max="12551" width="25.28515625" style="2" customWidth="1"/>
    <col min="12552" max="12552" width="23.28515625" style="2" customWidth="1"/>
    <col min="12553" max="12553" width="22.42578125" style="2" customWidth="1"/>
    <col min="12554" max="12554" width="20.28515625" style="2" customWidth="1"/>
    <col min="12555" max="12556" width="20" style="2" customWidth="1"/>
    <col min="12557" max="12557" width="26.42578125" style="2" customWidth="1"/>
    <col min="12558" max="12800" width="9.140625" style="2"/>
    <col min="12801" max="12802" width="4.5703125" style="2" customWidth="1"/>
    <col min="12803" max="12803" width="11.7109375" style="2" customWidth="1"/>
    <col min="12804" max="12804" width="11.42578125" style="2" customWidth="1"/>
    <col min="12805" max="12805" width="22.42578125" style="2" customWidth="1"/>
    <col min="12806" max="12806" width="20.140625" style="2" customWidth="1"/>
    <col min="12807" max="12807" width="25.28515625" style="2" customWidth="1"/>
    <col min="12808" max="12808" width="23.28515625" style="2" customWidth="1"/>
    <col min="12809" max="12809" width="22.42578125" style="2" customWidth="1"/>
    <col min="12810" max="12810" width="20.28515625" style="2" customWidth="1"/>
    <col min="12811" max="12812" width="20" style="2" customWidth="1"/>
    <col min="12813" max="12813" width="26.42578125" style="2" customWidth="1"/>
    <col min="12814" max="13056" width="9.140625" style="2"/>
    <col min="13057" max="13058" width="4.5703125" style="2" customWidth="1"/>
    <col min="13059" max="13059" width="11.7109375" style="2" customWidth="1"/>
    <col min="13060" max="13060" width="11.42578125" style="2" customWidth="1"/>
    <col min="13061" max="13061" width="22.42578125" style="2" customWidth="1"/>
    <col min="13062" max="13062" width="20.140625" style="2" customWidth="1"/>
    <col min="13063" max="13063" width="25.28515625" style="2" customWidth="1"/>
    <col min="13064" max="13064" width="23.28515625" style="2" customWidth="1"/>
    <col min="13065" max="13065" width="22.42578125" style="2" customWidth="1"/>
    <col min="13066" max="13066" width="20.28515625" style="2" customWidth="1"/>
    <col min="13067" max="13068" width="20" style="2" customWidth="1"/>
    <col min="13069" max="13069" width="26.42578125" style="2" customWidth="1"/>
    <col min="13070" max="13312" width="9.140625" style="2"/>
    <col min="13313" max="13314" width="4.5703125" style="2" customWidth="1"/>
    <col min="13315" max="13315" width="11.7109375" style="2" customWidth="1"/>
    <col min="13316" max="13316" width="11.42578125" style="2" customWidth="1"/>
    <col min="13317" max="13317" width="22.42578125" style="2" customWidth="1"/>
    <col min="13318" max="13318" width="20.140625" style="2" customWidth="1"/>
    <col min="13319" max="13319" width="25.28515625" style="2" customWidth="1"/>
    <col min="13320" max="13320" width="23.28515625" style="2" customWidth="1"/>
    <col min="13321" max="13321" width="22.42578125" style="2" customWidth="1"/>
    <col min="13322" max="13322" width="20.28515625" style="2" customWidth="1"/>
    <col min="13323" max="13324" width="20" style="2" customWidth="1"/>
    <col min="13325" max="13325" width="26.42578125" style="2" customWidth="1"/>
    <col min="13326" max="13568" width="9.140625" style="2"/>
    <col min="13569" max="13570" width="4.5703125" style="2" customWidth="1"/>
    <col min="13571" max="13571" width="11.7109375" style="2" customWidth="1"/>
    <col min="13572" max="13572" width="11.42578125" style="2" customWidth="1"/>
    <col min="13573" max="13573" width="22.42578125" style="2" customWidth="1"/>
    <col min="13574" max="13574" width="20.140625" style="2" customWidth="1"/>
    <col min="13575" max="13575" width="25.28515625" style="2" customWidth="1"/>
    <col min="13576" max="13576" width="23.28515625" style="2" customWidth="1"/>
    <col min="13577" max="13577" width="22.42578125" style="2" customWidth="1"/>
    <col min="13578" max="13578" width="20.28515625" style="2" customWidth="1"/>
    <col min="13579" max="13580" width="20" style="2" customWidth="1"/>
    <col min="13581" max="13581" width="26.42578125" style="2" customWidth="1"/>
    <col min="13582" max="13824" width="9.140625" style="2"/>
    <col min="13825" max="13826" width="4.5703125" style="2" customWidth="1"/>
    <col min="13827" max="13827" width="11.7109375" style="2" customWidth="1"/>
    <col min="13828" max="13828" width="11.42578125" style="2" customWidth="1"/>
    <col min="13829" max="13829" width="22.42578125" style="2" customWidth="1"/>
    <col min="13830" max="13830" width="20.140625" style="2" customWidth="1"/>
    <col min="13831" max="13831" width="25.28515625" style="2" customWidth="1"/>
    <col min="13832" max="13832" width="23.28515625" style="2" customWidth="1"/>
    <col min="13833" max="13833" width="22.42578125" style="2" customWidth="1"/>
    <col min="13834" max="13834" width="20.28515625" style="2" customWidth="1"/>
    <col min="13835" max="13836" width="20" style="2" customWidth="1"/>
    <col min="13837" max="13837" width="26.42578125" style="2" customWidth="1"/>
    <col min="13838" max="14080" width="9.140625" style="2"/>
    <col min="14081" max="14082" width="4.5703125" style="2" customWidth="1"/>
    <col min="14083" max="14083" width="11.7109375" style="2" customWidth="1"/>
    <col min="14084" max="14084" width="11.42578125" style="2" customWidth="1"/>
    <col min="14085" max="14085" width="22.42578125" style="2" customWidth="1"/>
    <col min="14086" max="14086" width="20.140625" style="2" customWidth="1"/>
    <col min="14087" max="14087" width="25.28515625" style="2" customWidth="1"/>
    <col min="14088" max="14088" width="23.28515625" style="2" customWidth="1"/>
    <col min="14089" max="14089" width="22.42578125" style="2" customWidth="1"/>
    <col min="14090" max="14090" width="20.28515625" style="2" customWidth="1"/>
    <col min="14091" max="14092" width="20" style="2" customWidth="1"/>
    <col min="14093" max="14093" width="26.42578125" style="2" customWidth="1"/>
    <col min="14094" max="14336" width="9.140625" style="2"/>
    <col min="14337" max="14338" width="4.5703125" style="2" customWidth="1"/>
    <col min="14339" max="14339" width="11.7109375" style="2" customWidth="1"/>
    <col min="14340" max="14340" width="11.42578125" style="2" customWidth="1"/>
    <col min="14341" max="14341" width="22.42578125" style="2" customWidth="1"/>
    <col min="14342" max="14342" width="20.140625" style="2" customWidth="1"/>
    <col min="14343" max="14343" width="25.28515625" style="2" customWidth="1"/>
    <col min="14344" max="14344" width="23.28515625" style="2" customWidth="1"/>
    <col min="14345" max="14345" width="22.42578125" style="2" customWidth="1"/>
    <col min="14346" max="14346" width="20.28515625" style="2" customWidth="1"/>
    <col min="14347" max="14348" width="20" style="2" customWidth="1"/>
    <col min="14349" max="14349" width="26.42578125" style="2" customWidth="1"/>
    <col min="14350" max="14592" width="9.140625" style="2"/>
    <col min="14593" max="14594" width="4.5703125" style="2" customWidth="1"/>
    <col min="14595" max="14595" width="11.7109375" style="2" customWidth="1"/>
    <col min="14596" max="14596" width="11.42578125" style="2" customWidth="1"/>
    <col min="14597" max="14597" width="22.42578125" style="2" customWidth="1"/>
    <col min="14598" max="14598" width="20.140625" style="2" customWidth="1"/>
    <col min="14599" max="14599" width="25.28515625" style="2" customWidth="1"/>
    <col min="14600" max="14600" width="23.28515625" style="2" customWidth="1"/>
    <col min="14601" max="14601" width="22.42578125" style="2" customWidth="1"/>
    <col min="14602" max="14602" width="20.28515625" style="2" customWidth="1"/>
    <col min="14603" max="14604" width="20" style="2" customWidth="1"/>
    <col min="14605" max="14605" width="26.42578125" style="2" customWidth="1"/>
    <col min="14606" max="14848" width="9.140625" style="2"/>
    <col min="14849" max="14850" width="4.5703125" style="2" customWidth="1"/>
    <col min="14851" max="14851" width="11.7109375" style="2" customWidth="1"/>
    <col min="14852" max="14852" width="11.42578125" style="2" customWidth="1"/>
    <col min="14853" max="14853" width="22.42578125" style="2" customWidth="1"/>
    <col min="14854" max="14854" width="20.140625" style="2" customWidth="1"/>
    <col min="14855" max="14855" width="25.28515625" style="2" customWidth="1"/>
    <col min="14856" max="14856" width="23.28515625" style="2" customWidth="1"/>
    <col min="14857" max="14857" width="22.42578125" style="2" customWidth="1"/>
    <col min="14858" max="14858" width="20.28515625" style="2" customWidth="1"/>
    <col min="14859" max="14860" width="20" style="2" customWidth="1"/>
    <col min="14861" max="14861" width="26.42578125" style="2" customWidth="1"/>
    <col min="14862" max="15104" width="9.140625" style="2"/>
    <col min="15105" max="15106" width="4.5703125" style="2" customWidth="1"/>
    <col min="15107" max="15107" width="11.7109375" style="2" customWidth="1"/>
    <col min="15108" max="15108" width="11.42578125" style="2" customWidth="1"/>
    <col min="15109" max="15109" width="22.42578125" style="2" customWidth="1"/>
    <col min="15110" max="15110" width="20.140625" style="2" customWidth="1"/>
    <col min="15111" max="15111" width="25.28515625" style="2" customWidth="1"/>
    <col min="15112" max="15112" width="23.28515625" style="2" customWidth="1"/>
    <col min="15113" max="15113" width="22.42578125" style="2" customWidth="1"/>
    <col min="15114" max="15114" width="20.28515625" style="2" customWidth="1"/>
    <col min="15115" max="15116" width="20" style="2" customWidth="1"/>
    <col min="15117" max="15117" width="26.42578125" style="2" customWidth="1"/>
    <col min="15118" max="15360" width="9.140625" style="2"/>
    <col min="15361" max="15362" width="4.5703125" style="2" customWidth="1"/>
    <col min="15363" max="15363" width="11.7109375" style="2" customWidth="1"/>
    <col min="15364" max="15364" width="11.42578125" style="2" customWidth="1"/>
    <col min="15365" max="15365" width="22.42578125" style="2" customWidth="1"/>
    <col min="15366" max="15366" width="20.140625" style="2" customWidth="1"/>
    <col min="15367" max="15367" width="25.28515625" style="2" customWidth="1"/>
    <col min="15368" max="15368" width="23.28515625" style="2" customWidth="1"/>
    <col min="15369" max="15369" width="22.42578125" style="2" customWidth="1"/>
    <col min="15370" max="15370" width="20.28515625" style="2" customWidth="1"/>
    <col min="15371" max="15372" width="20" style="2" customWidth="1"/>
    <col min="15373" max="15373" width="26.42578125" style="2" customWidth="1"/>
    <col min="15374" max="15616" width="9.140625" style="2"/>
    <col min="15617" max="15618" width="4.5703125" style="2" customWidth="1"/>
    <col min="15619" max="15619" width="11.7109375" style="2" customWidth="1"/>
    <col min="15620" max="15620" width="11.42578125" style="2" customWidth="1"/>
    <col min="15621" max="15621" width="22.42578125" style="2" customWidth="1"/>
    <col min="15622" max="15622" width="20.140625" style="2" customWidth="1"/>
    <col min="15623" max="15623" width="25.28515625" style="2" customWidth="1"/>
    <col min="15624" max="15624" width="23.28515625" style="2" customWidth="1"/>
    <col min="15625" max="15625" width="22.42578125" style="2" customWidth="1"/>
    <col min="15626" max="15626" width="20.28515625" style="2" customWidth="1"/>
    <col min="15627" max="15628" width="20" style="2" customWidth="1"/>
    <col min="15629" max="15629" width="26.42578125" style="2" customWidth="1"/>
    <col min="15630" max="15872" width="9.140625" style="2"/>
    <col min="15873" max="15874" width="4.5703125" style="2" customWidth="1"/>
    <col min="15875" max="15875" width="11.7109375" style="2" customWidth="1"/>
    <col min="15876" max="15876" width="11.42578125" style="2" customWidth="1"/>
    <col min="15877" max="15877" width="22.42578125" style="2" customWidth="1"/>
    <col min="15878" max="15878" width="20.140625" style="2" customWidth="1"/>
    <col min="15879" max="15879" width="25.28515625" style="2" customWidth="1"/>
    <col min="15880" max="15880" width="23.28515625" style="2" customWidth="1"/>
    <col min="15881" max="15881" width="22.42578125" style="2" customWidth="1"/>
    <col min="15882" max="15882" width="20.28515625" style="2" customWidth="1"/>
    <col min="15883" max="15884" width="20" style="2" customWidth="1"/>
    <col min="15885" max="15885" width="26.42578125" style="2" customWidth="1"/>
    <col min="15886" max="16128" width="9.140625" style="2"/>
    <col min="16129" max="16130" width="4.5703125" style="2" customWidth="1"/>
    <col min="16131" max="16131" width="11.7109375" style="2" customWidth="1"/>
    <col min="16132" max="16132" width="11.42578125" style="2" customWidth="1"/>
    <col min="16133" max="16133" width="22.42578125" style="2" customWidth="1"/>
    <col min="16134" max="16134" width="20.140625" style="2" customWidth="1"/>
    <col min="16135" max="16135" width="25.28515625" style="2" customWidth="1"/>
    <col min="16136" max="16136" width="23.28515625" style="2" customWidth="1"/>
    <col min="16137" max="16137" width="22.42578125" style="2" customWidth="1"/>
    <col min="16138" max="16138" width="20.28515625" style="2" customWidth="1"/>
    <col min="16139" max="16140" width="20" style="2" customWidth="1"/>
    <col min="16141" max="16141" width="26.42578125" style="2" customWidth="1"/>
    <col min="16142" max="16384" width="9.140625" style="2"/>
  </cols>
  <sheetData>
    <row r="1" spans="1:13" ht="9" customHeight="1" x14ac:dyDescent="0.2">
      <c r="C1" s="9"/>
      <c r="K1" s="38"/>
    </row>
    <row r="2" spans="1:13" ht="18" customHeight="1" x14ac:dyDescent="0.2">
      <c r="A2" s="561" t="s">
        <v>275</v>
      </c>
      <c r="B2" s="561"/>
      <c r="C2" s="561"/>
      <c r="D2" s="562"/>
      <c r="E2" s="11"/>
      <c r="F2" s="12"/>
      <c r="G2" s="12"/>
      <c r="H2" s="12"/>
      <c r="I2" s="12"/>
      <c r="J2" s="13"/>
      <c r="K2" s="2"/>
    </row>
    <row r="3" spans="1:13" ht="15.75" customHeight="1" x14ac:dyDescent="0.2">
      <c r="A3" s="416"/>
      <c r="B3" s="416"/>
      <c r="C3" s="9"/>
      <c r="H3" s="563"/>
      <c r="I3" s="563"/>
      <c r="K3" s="38"/>
    </row>
    <row r="4" spans="1:13" ht="18" customHeight="1" x14ac:dyDescent="0.2">
      <c r="A4" s="416"/>
      <c r="B4" s="416"/>
      <c r="C4" s="9"/>
      <c r="E4" s="417" t="s">
        <v>276</v>
      </c>
      <c r="F4" s="11"/>
      <c r="G4" s="418"/>
      <c r="H4" s="419"/>
      <c r="I4" s="38"/>
      <c r="J4" s="38"/>
      <c r="K4" s="38"/>
      <c r="L4" s="417"/>
    </row>
    <row r="5" spans="1:13" ht="14.25" customHeight="1" x14ac:dyDescent="0.2">
      <c r="F5" s="38" t="s">
        <v>277</v>
      </c>
      <c r="G5" s="38"/>
      <c r="H5" s="38"/>
      <c r="I5" s="38"/>
      <c r="J5" s="38"/>
      <c r="K5" s="38"/>
    </row>
    <row r="6" spans="1:13" ht="12" x14ac:dyDescent="0.2">
      <c r="B6" s="35"/>
      <c r="C6" s="14"/>
      <c r="D6" s="15"/>
      <c r="E6" s="16"/>
      <c r="F6" s="17"/>
      <c r="G6" s="17"/>
      <c r="H6" s="17"/>
      <c r="I6" s="17"/>
      <c r="J6" s="17"/>
      <c r="K6" s="17"/>
      <c r="L6" s="17"/>
      <c r="M6" s="17"/>
    </row>
    <row r="7" spans="1:13" ht="17.25" customHeight="1" x14ac:dyDescent="0.2">
      <c r="K7" s="2"/>
      <c r="L7" s="38"/>
      <c r="M7" s="38"/>
    </row>
    <row r="8" spans="1:13" ht="20.25" customHeight="1" x14ac:dyDescent="0.2">
      <c r="B8" s="18"/>
      <c r="C8" s="564" t="s">
        <v>278</v>
      </c>
      <c r="D8" s="565"/>
      <c r="E8" s="565"/>
      <c r="F8" s="565"/>
      <c r="G8" s="34"/>
      <c r="H8" s="36" t="s">
        <v>279</v>
      </c>
      <c r="I8" s="19"/>
      <c r="K8" s="2"/>
    </row>
    <row r="9" spans="1:13" ht="20.25" customHeight="1" x14ac:dyDescent="0.2">
      <c r="K9" s="2"/>
    </row>
    <row r="10" spans="1:13" s="34" customFormat="1" ht="12" x14ac:dyDescent="0.2">
      <c r="B10" s="566" t="s">
        <v>280</v>
      </c>
      <c r="C10" s="567"/>
      <c r="D10" s="568"/>
      <c r="E10" s="568"/>
      <c r="F10" s="568"/>
      <c r="G10" s="568"/>
      <c r="H10" s="569"/>
      <c r="L10" s="36"/>
    </row>
    <row r="11" spans="1:13" s="34" customFormat="1" ht="12.75" x14ac:dyDescent="0.2">
      <c r="B11" s="153" t="s">
        <v>271</v>
      </c>
      <c r="C11" s="153"/>
      <c r="D11" s="5"/>
      <c r="E11" s="5"/>
      <c r="F11" s="5"/>
      <c r="G11" s="5"/>
      <c r="H11" s="154"/>
      <c r="L11" s="36"/>
    </row>
    <row r="12" spans="1:13" s="34" customFormat="1" ht="12.75" x14ac:dyDescent="0.2">
      <c r="B12" s="5" t="s">
        <v>281</v>
      </c>
      <c r="C12" s="5"/>
      <c r="D12" s="155"/>
      <c r="E12" s="5"/>
      <c r="F12" s="5"/>
      <c r="G12" s="5"/>
      <c r="H12" s="154"/>
      <c r="I12" s="37"/>
      <c r="J12" s="37"/>
      <c r="K12" s="37"/>
      <c r="L12" s="36"/>
      <c r="M12" s="37"/>
    </row>
    <row r="13" spans="1:13" s="34" customFormat="1" ht="12.75" x14ac:dyDescent="0.2">
      <c r="B13" s="156" t="s">
        <v>282</v>
      </c>
      <c r="C13" s="156"/>
      <c r="D13" s="157"/>
      <c r="E13" s="156"/>
      <c r="F13" s="156"/>
      <c r="G13" s="156"/>
      <c r="H13" s="158"/>
      <c r="I13" s="37"/>
      <c r="J13" s="37"/>
      <c r="K13" s="37"/>
      <c r="L13" s="36"/>
      <c r="M13" s="37"/>
    </row>
    <row r="14" spans="1:13" ht="9.75" customHeight="1" x14ac:dyDescent="0.2">
      <c r="D14" s="9"/>
      <c r="H14" s="20"/>
      <c r="I14" s="378"/>
      <c r="J14" s="378"/>
      <c r="K14" s="378"/>
      <c r="L14" s="38"/>
      <c r="M14" s="378"/>
    </row>
    <row r="15" spans="1:13" s="22" customFormat="1" ht="22.5" customHeight="1" x14ac:dyDescent="0.2">
      <c r="A15" s="21"/>
      <c r="B15" s="570" t="s">
        <v>283</v>
      </c>
      <c r="C15" s="571"/>
      <c r="D15" s="571"/>
      <c r="E15" s="571"/>
      <c r="F15" s="571"/>
      <c r="G15" s="571"/>
      <c r="H15" s="571"/>
      <c r="I15" s="572"/>
    </row>
    <row r="16" spans="1:13" x14ac:dyDescent="0.2">
      <c r="E16" s="420"/>
      <c r="F16" s="420"/>
      <c r="G16" s="421" t="s">
        <v>284</v>
      </c>
      <c r="I16" s="420" t="s">
        <v>284</v>
      </c>
      <c r="J16" s="38"/>
      <c r="K16" s="2"/>
    </row>
    <row r="17" spans="2:11" x14ac:dyDescent="0.2">
      <c r="E17" s="420" t="s">
        <v>285</v>
      </c>
      <c r="F17" s="420" t="s">
        <v>286</v>
      </c>
      <c r="G17" s="421" t="s">
        <v>287</v>
      </c>
      <c r="H17" s="421" t="s">
        <v>288</v>
      </c>
      <c r="I17" s="422" t="s">
        <v>289</v>
      </c>
      <c r="J17" s="38"/>
      <c r="K17" s="2"/>
    </row>
    <row r="18" spans="2:11" x14ac:dyDescent="0.2">
      <c r="D18" s="423" t="s">
        <v>290</v>
      </c>
      <c r="E18" s="422" t="s">
        <v>291</v>
      </c>
      <c r="F18" s="422" t="s">
        <v>287</v>
      </c>
      <c r="G18" s="424" t="s">
        <v>292</v>
      </c>
      <c r="H18" s="424" t="s">
        <v>293</v>
      </c>
      <c r="I18" s="422" t="s">
        <v>294</v>
      </c>
      <c r="J18" s="38"/>
      <c r="K18" s="2"/>
    </row>
    <row r="19" spans="2:11" x14ac:dyDescent="0.2">
      <c r="B19" s="416" t="s">
        <v>269</v>
      </c>
      <c r="C19" s="416"/>
      <c r="D19" s="39" t="e">
        <f>SUM(F19)/(F29)</f>
        <v>#DIV/0!</v>
      </c>
      <c r="E19" s="425">
        <f>SUM('Budget Line Items'!F55)</f>
        <v>0</v>
      </c>
      <c r="F19" s="23">
        <f>SUM('Budget Line Items'!G55)</f>
        <v>0</v>
      </c>
      <c r="G19" s="24">
        <f>SUM('Budget Line Items'!H55)</f>
        <v>0</v>
      </c>
      <c r="H19" s="24">
        <f>SUM('Budget Line Items'!I55)</f>
        <v>0</v>
      </c>
      <c r="I19" s="425">
        <f>SUM(F19:G19)</f>
        <v>0</v>
      </c>
      <c r="J19" s="38"/>
      <c r="K19" s="2"/>
    </row>
    <row r="20" spans="2:11" x14ac:dyDescent="0.2">
      <c r="B20" s="416"/>
      <c r="C20" s="416"/>
      <c r="E20" s="425"/>
      <c r="F20" s="23"/>
      <c r="G20" s="24"/>
      <c r="H20" s="24"/>
      <c r="I20" s="425"/>
      <c r="J20" s="38"/>
      <c r="K20" s="2"/>
    </row>
    <row r="21" spans="2:11" x14ac:dyDescent="0.2">
      <c r="B21" s="416" t="s">
        <v>270</v>
      </c>
      <c r="C21" s="416"/>
      <c r="E21" s="425">
        <f>SUM('Budget Line Items'!F106)</f>
        <v>0</v>
      </c>
      <c r="F21" s="23">
        <f>SUM('Budget Line Items'!G106)</f>
        <v>0</v>
      </c>
      <c r="G21" s="24">
        <f>SUM('Budget Line Items'!H106)</f>
        <v>0</v>
      </c>
      <c r="H21" s="24">
        <f>SUM('Budget Line Items'!I106)</f>
        <v>0</v>
      </c>
      <c r="I21" s="425">
        <f>SUM(F21:G21)</f>
        <v>0</v>
      </c>
      <c r="J21" s="38"/>
      <c r="K21" s="2"/>
    </row>
    <row r="22" spans="2:11" x14ac:dyDescent="0.2">
      <c r="B22" s="416"/>
      <c r="C22" s="416"/>
      <c r="E22" s="425"/>
      <c r="F22" s="23"/>
      <c r="G22" s="24"/>
      <c r="H22" s="24"/>
      <c r="I22" s="425"/>
      <c r="J22" s="38"/>
      <c r="K22" s="2"/>
    </row>
    <row r="23" spans="2:11" x14ac:dyDescent="0.2">
      <c r="B23" s="416" t="s">
        <v>271</v>
      </c>
      <c r="C23" s="416"/>
      <c r="E23" s="425">
        <f>SUM('Budget Line Items'!F133)</f>
        <v>0</v>
      </c>
      <c r="F23" s="23">
        <f>SUM('Budget Line Items'!G133)</f>
        <v>0</v>
      </c>
      <c r="G23" s="24">
        <f>SUM('Budget Line Items'!H133)</f>
        <v>0</v>
      </c>
      <c r="H23" s="24">
        <f>SUM('Budget Line Items'!I133)</f>
        <v>0</v>
      </c>
      <c r="I23" s="425">
        <f>SUM(F23:G23)</f>
        <v>0</v>
      </c>
      <c r="J23" s="38"/>
      <c r="K23" s="2"/>
    </row>
    <row r="24" spans="2:11" x14ac:dyDescent="0.2">
      <c r="B24" s="416"/>
      <c r="C24" s="416"/>
      <c r="E24" s="425"/>
      <c r="F24" s="23"/>
      <c r="G24" s="24"/>
      <c r="H24" s="24"/>
      <c r="I24" s="425"/>
      <c r="J24" s="38"/>
      <c r="K24" s="2"/>
    </row>
    <row r="25" spans="2:11" x14ac:dyDescent="0.2">
      <c r="B25" s="416" t="s">
        <v>272</v>
      </c>
      <c r="C25" s="416"/>
      <c r="E25" s="425">
        <f>SUM('Budget Line Items'!F180)</f>
        <v>0</v>
      </c>
      <c r="F25" s="23">
        <f>SUM('Budget Line Items'!G180)</f>
        <v>0</v>
      </c>
      <c r="G25" s="24">
        <f>SUM('Budget Line Items'!H180)</f>
        <v>0</v>
      </c>
      <c r="H25" s="24">
        <f>SUM('Budget Line Items'!I180)</f>
        <v>0</v>
      </c>
      <c r="I25" s="425">
        <f>SUM(F25:G25)</f>
        <v>0</v>
      </c>
      <c r="J25" s="38"/>
      <c r="K25" s="2"/>
    </row>
    <row r="26" spans="2:11" x14ac:dyDescent="0.2">
      <c r="B26" s="416"/>
      <c r="C26" s="416"/>
      <c r="E26" s="425"/>
      <c r="F26" s="23" t="s">
        <v>295</v>
      </c>
      <c r="G26" s="24"/>
      <c r="H26" s="24"/>
      <c r="I26" s="425"/>
      <c r="J26" s="38"/>
      <c r="K26" s="2"/>
    </row>
    <row r="27" spans="2:11" ht="15.75" customHeight="1" x14ac:dyDescent="0.2">
      <c r="B27" s="416" t="s">
        <v>296</v>
      </c>
      <c r="C27" s="416"/>
      <c r="E27" s="425">
        <f>SUM('Budget Line Items'!F230)</f>
        <v>0</v>
      </c>
      <c r="F27" s="23">
        <f>SUM('Budget Line Items'!G230)</f>
        <v>0</v>
      </c>
      <c r="G27" s="24">
        <f>SUM('Budget Line Items'!H230)</f>
        <v>0</v>
      </c>
      <c r="H27" s="24">
        <f>SUM('Budget Line Items'!I230)</f>
        <v>0</v>
      </c>
      <c r="I27" s="425">
        <f>SUM(F27:G27)</f>
        <v>0</v>
      </c>
      <c r="J27" s="38"/>
      <c r="K27" s="2"/>
    </row>
    <row r="28" spans="2:11" ht="7.5" customHeight="1" x14ac:dyDescent="0.2">
      <c r="B28" s="416"/>
      <c r="C28" s="416"/>
      <c r="E28" s="425"/>
      <c r="F28" s="23"/>
      <c r="G28" s="24"/>
      <c r="H28" s="24"/>
      <c r="I28" s="425"/>
      <c r="J28" s="38"/>
      <c r="K28" s="2"/>
    </row>
    <row r="29" spans="2:11" ht="24" customHeight="1" x14ac:dyDescent="0.2">
      <c r="B29" s="577" t="s">
        <v>297</v>
      </c>
      <c r="C29" s="578"/>
      <c r="D29" s="579"/>
      <c r="E29" s="426">
        <f>SUM(E19+E21+E23+E25+E27)</f>
        <v>0</v>
      </c>
      <c r="F29" s="41">
        <f>SUM(F19:F27)</f>
        <v>0</v>
      </c>
      <c r="G29" s="41">
        <f>SUM(G19:G27)</f>
        <v>0</v>
      </c>
      <c r="H29" s="40">
        <f>SUM(H19:H27)</f>
        <v>0</v>
      </c>
      <c r="I29" s="427">
        <f>SUM(F29:G29)</f>
        <v>0</v>
      </c>
      <c r="J29" s="428" t="s">
        <v>298</v>
      </c>
      <c r="K29" s="2"/>
    </row>
    <row r="30" spans="2:11" ht="39.75" customHeight="1" x14ac:dyDescent="0.2">
      <c r="B30" s="555" t="s">
        <v>299</v>
      </c>
      <c r="C30" s="555"/>
      <c r="D30" s="556"/>
      <c r="E30" s="429"/>
      <c r="F30" s="25"/>
      <c r="G30" s="26"/>
      <c r="H30" s="27"/>
      <c r="I30" s="429"/>
      <c r="J30" s="16"/>
      <c r="K30" s="2"/>
    </row>
    <row r="31" spans="2:11" ht="41.25" customHeight="1" x14ac:dyDescent="0.2">
      <c r="B31" s="557" t="s">
        <v>300</v>
      </c>
      <c r="C31" s="558"/>
      <c r="D31" s="559"/>
      <c r="E31" s="430"/>
      <c r="F31" s="431">
        <f>SUM(F29:F30)</f>
        <v>0</v>
      </c>
      <c r="G31" s="431">
        <f>SUM(G29:G30)</f>
        <v>0</v>
      </c>
      <c r="H31" s="430"/>
      <c r="I31" s="431">
        <f>SUM(F31:G31)</f>
        <v>0</v>
      </c>
      <c r="J31" s="432" t="s">
        <v>301</v>
      </c>
      <c r="K31" s="2"/>
    </row>
    <row r="32" spans="2:11" ht="7.5" customHeight="1" x14ac:dyDescent="0.2">
      <c r="K32" s="38"/>
    </row>
    <row r="33" spans="1:13" ht="4.5" customHeight="1" x14ac:dyDescent="0.2">
      <c r="G33" s="38"/>
      <c r="H33" s="38"/>
      <c r="I33" s="38"/>
      <c r="J33" s="38"/>
      <c r="K33" s="38"/>
      <c r="L33" s="38"/>
    </row>
    <row r="34" spans="1:13" ht="12" x14ac:dyDescent="0.2">
      <c r="B34" s="36" t="s">
        <v>302</v>
      </c>
      <c r="C34" s="36"/>
      <c r="D34" s="36"/>
      <c r="E34" s="34"/>
      <c r="F34" s="34"/>
      <c r="G34" s="417"/>
      <c r="H34" s="417"/>
      <c r="I34" s="417"/>
      <c r="J34" s="417"/>
      <c r="K34" s="38"/>
      <c r="L34" s="417"/>
      <c r="M34" s="38"/>
    </row>
    <row r="35" spans="1:13" s="31" customFormat="1" ht="12" x14ac:dyDescent="0.2">
      <c r="A35" s="433"/>
      <c r="B35" s="560" t="s">
        <v>303</v>
      </c>
      <c r="C35" s="560"/>
      <c r="D35" s="560"/>
      <c r="E35" s="560"/>
      <c r="F35" s="159">
        <f>SUM(F29)</f>
        <v>0</v>
      </c>
      <c r="G35" s="434"/>
      <c r="H35" s="28"/>
      <c r="I35" s="29"/>
      <c r="J35" s="29"/>
      <c r="K35" s="30"/>
      <c r="L35" s="30"/>
      <c r="M35" s="30"/>
    </row>
    <row r="36" spans="1:13" s="31" customFormat="1" ht="12" x14ac:dyDescent="0.2">
      <c r="A36" s="433"/>
      <c r="B36" s="560" t="s">
        <v>304</v>
      </c>
      <c r="C36" s="560"/>
      <c r="D36" s="560"/>
      <c r="E36" s="560"/>
      <c r="F36" s="159">
        <f>SUM(G29)</f>
        <v>0</v>
      </c>
      <c r="G36" s="434"/>
      <c r="H36" s="29"/>
      <c r="I36" s="29"/>
      <c r="J36" s="551"/>
      <c r="K36" s="551"/>
      <c r="L36" s="551"/>
      <c r="M36" s="551"/>
    </row>
    <row r="37" spans="1:13" s="31" customFormat="1" ht="12" x14ac:dyDescent="0.2">
      <c r="A37" s="435"/>
      <c r="B37" s="554" t="s">
        <v>305</v>
      </c>
      <c r="C37" s="554"/>
      <c r="D37" s="554"/>
      <c r="E37" s="554"/>
      <c r="F37" s="160">
        <f>SUM(F30:G30)</f>
        <v>0</v>
      </c>
      <c r="G37" s="370" t="s">
        <v>306</v>
      </c>
      <c r="H37" s="29"/>
      <c r="I37" s="29"/>
      <c r="J37" s="32"/>
      <c r="K37" s="32"/>
      <c r="L37" s="32"/>
      <c r="M37" s="32"/>
    </row>
    <row r="38" spans="1:13" s="31" customFormat="1" ht="10.5" customHeight="1" x14ac:dyDescent="0.2">
      <c r="A38" s="435"/>
      <c r="B38" s="34"/>
      <c r="C38" s="34"/>
      <c r="D38" s="34"/>
      <c r="E38" s="34"/>
      <c r="F38" s="161"/>
      <c r="G38" s="370"/>
      <c r="H38" s="29"/>
      <c r="I38" s="29"/>
      <c r="J38" s="32"/>
      <c r="K38" s="32"/>
      <c r="L38" s="32"/>
      <c r="M38" s="32"/>
    </row>
    <row r="39" spans="1:13" s="31" customFormat="1" ht="18" customHeight="1" x14ac:dyDescent="0.2">
      <c r="A39" s="433"/>
      <c r="B39" s="552" t="s">
        <v>307</v>
      </c>
      <c r="C39" s="552"/>
      <c r="D39" s="552"/>
      <c r="E39" s="552"/>
      <c r="F39" s="162">
        <f>SUM(F36)+F35+F37</f>
        <v>0</v>
      </c>
      <c r="G39" s="553" t="s">
        <v>308</v>
      </c>
      <c r="H39" s="553"/>
      <c r="I39" s="553"/>
      <c r="J39" s="32"/>
      <c r="K39" s="32"/>
      <c r="L39" s="32"/>
      <c r="M39" s="32"/>
    </row>
    <row r="40" spans="1:13" s="31" customFormat="1" ht="8.25" customHeight="1" x14ac:dyDescent="0.2">
      <c r="A40" s="433"/>
      <c r="B40" s="36"/>
      <c r="C40" s="34"/>
      <c r="D40" s="34"/>
      <c r="E40" s="34"/>
      <c r="F40" s="159"/>
      <c r="G40" s="370"/>
      <c r="H40" s="33"/>
      <c r="I40" s="33"/>
      <c r="J40" s="32"/>
      <c r="K40" s="32"/>
      <c r="L40" s="32"/>
      <c r="M40" s="32"/>
    </row>
    <row r="41" spans="1:13" s="31" customFormat="1" ht="18.75" customHeight="1" x14ac:dyDescent="0.2">
      <c r="A41" s="433"/>
      <c r="B41" s="166" t="s">
        <v>309</v>
      </c>
      <c r="C41" s="167"/>
      <c r="D41" s="167"/>
      <c r="E41" s="167"/>
      <c r="F41" s="168"/>
      <c r="G41" s="370" t="s">
        <v>306</v>
      </c>
      <c r="H41" s="33"/>
      <c r="I41" s="33"/>
      <c r="J41" s="32"/>
      <c r="K41" s="32"/>
      <c r="L41" s="32"/>
      <c r="M41" s="32"/>
    </row>
    <row r="42" spans="1:13" s="10" customFormat="1" ht="19.5" customHeight="1" x14ac:dyDescent="0.2">
      <c r="A42" s="38"/>
      <c r="B42" s="576" t="s">
        <v>310</v>
      </c>
      <c r="C42" s="576"/>
      <c r="D42" s="576"/>
      <c r="E42" s="552"/>
      <c r="F42" s="165">
        <f>SUM(F39)-F41</f>
        <v>0</v>
      </c>
      <c r="G42" s="17" t="s">
        <v>311</v>
      </c>
      <c r="H42" s="38"/>
      <c r="I42" s="38"/>
      <c r="J42" s="38"/>
      <c r="K42" s="30"/>
      <c r="L42" s="30"/>
      <c r="M42" s="30"/>
    </row>
    <row r="43" spans="1:13" ht="21" customHeight="1" x14ac:dyDescent="0.2">
      <c r="B43" s="573" t="s">
        <v>312</v>
      </c>
      <c r="C43" s="560"/>
      <c r="D43" s="560"/>
      <c r="E43" s="560"/>
      <c r="F43" s="163">
        <f>SUM(H29)</f>
        <v>0</v>
      </c>
      <c r="G43" s="17"/>
      <c r="H43" s="17"/>
      <c r="K43" s="30"/>
      <c r="L43" s="30"/>
      <c r="M43" s="30"/>
    </row>
    <row r="44" spans="1:13" ht="6" customHeight="1" x14ac:dyDescent="0.2">
      <c r="B44" s="371"/>
      <c r="C44" s="34"/>
      <c r="D44" s="34"/>
      <c r="E44" s="34"/>
      <c r="F44" s="163"/>
      <c r="K44" s="38"/>
    </row>
    <row r="45" spans="1:13" ht="18.75" customHeight="1" x14ac:dyDescent="0.2">
      <c r="B45" s="574" t="s">
        <v>313</v>
      </c>
      <c r="C45" s="574"/>
      <c r="D45" s="574"/>
      <c r="E45" s="575"/>
      <c r="F45" s="164">
        <f>SUM(F42:F43)</f>
        <v>0</v>
      </c>
      <c r="G45" s="17" t="s">
        <v>314</v>
      </c>
      <c r="H45" s="17"/>
      <c r="I45" s="17"/>
      <c r="K45" s="38"/>
    </row>
    <row r="51" spans="3:8" ht="12.75" x14ac:dyDescent="0.2">
      <c r="C51" s="42"/>
      <c r="D51" s="42"/>
      <c r="E51" s="42"/>
      <c r="F51" s="43"/>
      <c r="G51" s="4"/>
      <c r="H51" s="5"/>
    </row>
    <row r="52" spans="3:8" x14ac:dyDescent="0.2">
      <c r="C52" s="436"/>
      <c r="D52" s="38"/>
      <c r="E52" s="38"/>
      <c r="F52" s="38"/>
      <c r="G52" s="378"/>
      <c r="H52" s="378"/>
    </row>
    <row r="53" spans="3:8" x14ac:dyDescent="0.2">
      <c r="C53" s="9"/>
    </row>
  </sheetData>
  <mergeCells count="17">
    <mergeCell ref="B43:E43"/>
    <mergeCell ref="B45:E45"/>
    <mergeCell ref="B42:E42"/>
    <mergeCell ref="B36:E36"/>
    <mergeCell ref="B29:D29"/>
    <mergeCell ref="A2:D2"/>
    <mergeCell ref="H3:I3"/>
    <mergeCell ref="C8:F8"/>
    <mergeCell ref="B10:H10"/>
    <mergeCell ref="B15:I15"/>
    <mergeCell ref="J36:M36"/>
    <mergeCell ref="B39:E39"/>
    <mergeCell ref="G39:I39"/>
    <mergeCell ref="B37:E37"/>
    <mergeCell ref="B30:D30"/>
    <mergeCell ref="B31:D31"/>
    <mergeCell ref="B35:E35"/>
  </mergeCells>
  <pageMargins left="0.7" right="0.7" top="0.75" bottom="0.75" header="0.3" footer="0.3"/>
  <drawing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M42"/>
  <sheetViews>
    <sheetView topLeftCell="A25" workbookViewId="0">
      <selection activeCell="O31" sqref="O31"/>
    </sheetView>
  </sheetViews>
  <sheetFormatPr defaultRowHeight="12.75" x14ac:dyDescent="0.2"/>
  <cols>
    <col min="4" max="4" width="4.7109375" customWidth="1"/>
    <col min="5" max="5" width="14.5703125" customWidth="1"/>
    <col min="6" max="6" width="5.140625" customWidth="1"/>
    <col min="7" max="7" width="14.140625" customWidth="1"/>
    <col min="8" max="8" width="6.5703125" customWidth="1"/>
    <col min="9" max="9" width="13.42578125" customWidth="1"/>
    <col min="10" max="10" width="3.7109375" customWidth="1"/>
    <col min="11" max="11" width="16.42578125" customWidth="1"/>
  </cols>
  <sheetData>
    <row r="1" spans="1:13" s="1" customFormat="1" ht="26.25" customHeight="1" x14ac:dyDescent="0.25">
      <c r="A1" s="593" t="s">
        <v>315</v>
      </c>
      <c r="B1" s="593"/>
      <c r="C1" s="593"/>
      <c r="D1" s="593"/>
      <c r="E1" s="593"/>
      <c r="F1" s="593"/>
      <c r="G1" s="593"/>
      <c r="H1" s="593"/>
      <c r="I1" s="593"/>
      <c r="J1" s="593"/>
      <c r="K1" s="593"/>
      <c r="L1" s="55"/>
      <c r="M1" s="55"/>
    </row>
    <row r="3" spans="1:13" x14ac:dyDescent="0.2">
      <c r="A3" t="s">
        <v>1</v>
      </c>
    </row>
    <row r="4" spans="1:13" x14ac:dyDescent="0.2">
      <c r="A4" s="1" t="s">
        <v>2</v>
      </c>
      <c r="F4" s="448"/>
      <c r="G4" s="595"/>
      <c r="H4" s="595"/>
      <c r="I4" s="595"/>
      <c r="J4" s="595"/>
      <c r="K4" s="596"/>
    </row>
    <row r="6" spans="1:13" x14ac:dyDescent="0.2">
      <c r="A6" s="1" t="s">
        <v>316</v>
      </c>
      <c r="F6" s="594"/>
      <c r="G6" s="595"/>
      <c r="H6" s="595"/>
      <c r="I6" s="595"/>
      <c r="J6" s="595"/>
      <c r="K6" s="596"/>
    </row>
    <row r="8" spans="1:13" x14ac:dyDescent="0.2">
      <c r="A8" s="439" t="s">
        <v>5</v>
      </c>
      <c r="B8" s="439"/>
      <c r="C8" s="439"/>
      <c r="D8" s="355"/>
      <c r="F8" s="594"/>
      <c r="G8" s="595"/>
      <c r="H8" s="595"/>
      <c r="I8" s="595"/>
      <c r="J8" s="595"/>
      <c r="K8" s="596"/>
    </row>
    <row r="9" spans="1:13" ht="20.25" customHeight="1" x14ac:dyDescent="0.2">
      <c r="A9" s="355"/>
      <c r="B9" s="355"/>
      <c r="C9" s="355"/>
      <c r="D9" s="355"/>
      <c r="F9" s="44"/>
      <c r="G9" s="44"/>
      <c r="H9" s="44"/>
      <c r="I9" s="44"/>
      <c r="J9" s="44"/>
      <c r="K9" s="44"/>
    </row>
    <row r="10" spans="1:13" ht="25.5" x14ac:dyDescent="0.2">
      <c r="A10" s="1" t="s">
        <v>317</v>
      </c>
      <c r="B10" s="1"/>
      <c r="C10" s="1"/>
      <c r="D10" s="1"/>
      <c r="E10" s="1" t="s">
        <v>318</v>
      </c>
      <c r="F10" s="1"/>
      <c r="G10" s="1" t="s">
        <v>319</v>
      </c>
      <c r="H10" s="1"/>
      <c r="I10" s="1" t="s">
        <v>320</v>
      </c>
      <c r="J10" s="1"/>
      <c r="K10" s="437" t="s">
        <v>321</v>
      </c>
    </row>
    <row r="11" spans="1:13" x14ac:dyDescent="0.2">
      <c r="A11" s="1"/>
      <c r="B11" s="1"/>
      <c r="C11" s="1"/>
      <c r="D11" s="1"/>
      <c r="E11" s="1"/>
      <c r="F11" s="1"/>
      <c r="G11" s="1"/>
      <c r="H11" s="1"/>
      <c r="I11" s="1"/>
      <c r="J11" s="1"/>
      <c r="K11" s="1"/>
    </row>
    <row r="12" spans="1:13" x14ac:dyDescent="0.2">
      <c r="A12" s="597" t="s">
        <v>269</v>
      </c>
      <c r="B12" s="597"/>
      <c r="C12" s="597"/>
      <c r="D12" s="374"/>
      <c r="E12" s="237">
        <f>SUM('Budget Summary'!E19)</f>
        <v>0</v>
      </c>
      <c r="G12" s="237">
        <f>SUM('Budget Summary'!F19)</f>
        <v>0</v>
      </c>
      <c r="I12" s="237">
        <f>SUM('Budget Summary'!G19)</f>
        <v>0</v>
      </c>
      <c r="K12" s="237">
        <f>SUM('Budget Summary'!H19)</f>
        <v>0</v>
      </c>
    </row>
    <row r="13" spans="1:13" x14ac:dyDescent="0.2">
      <c r="A13" s="374"/>
      <c r="B13" s="49"/>
      <c r="C13" s="49"/>
      <c r="D13" s="49"/>
    </row>
    <row r="14" spans="1:13" x14ac:dyDescent="0.2">
      <c r="A14" s="597" t="s">
        <v>270</v>
      </c>
      <c r="B14" s="597"/>
      <c r="C14" s="597"/>
      <c r="D14" s="374"/>
      <c r="E14" s="237">
        <f>SUM('Budget Summary'!E21)</f>
        <v>0</v>
      </c>
      <c r="G14" s="237">
        <f>SUM('Budget Summary'!F21)</f>
        <v>0</v>
      </c>
      <c r="I14" s="237">
        <f>SUM('Budget Summary'!G21)</f>
        <v>0</v>
      </c>
      <c r="K14" s="237">
        <f>SUM('Budget Summary'!H21)</f>
        <v>0</v>
      </c>
    </row>
    <row r="15" spans="1:13" x14ac:dyDescent="0.2">
      <c r="A15" s="374"/>
      <c r="B15" s="49"/>
      <c r="C15" s="49"/>
      <c r="D15" s="49"/>
    </row>
    <row r="16" spans="1:13" x14ac:dyDescent="0.2">
      <c r="A16" s="597" t="s">
        <v>322</v>
      </c>
      <c r="B16" s="597"/>
      <c r="C16" s="597"/>
      <c r="D16" s="374"/>
      <c r="E16" s="237">
        <f>SUM('Budget Summary'!E23)</f>
        <v>0</v>
      </c>
      <c r="G16" s="237">
        <f>SUM('Budget Summary'!F23)</f>
        <v>0</v>
      </c>
      <c r="I16" s="237">
        <f>SUM('Budget Summary'!G23)</f>
        <v>0</v>
      </c>
      <c r="K16" s="237">
        <f>SUM('Budget Summary'!H23)</f>
        <v>0</v>
      </c>
    </row>
    <row r="17" spans="1:11" x14ac:dyDescent="0.2">
      <c r="A17" s="374"/>
      <c r="B17" s="49"/>
      <c r="C17" s="49"/>
      <c r="D17" s="49"/>
    </row>
    <row r="18" spans="1:11" x14ac:dyDescent="0.2">
      <c r="A18" s="597" t="s">
        <v>323</v>
      </c>
      <c r="B18" s="597"/>
      <c r="C18" s="597"/>
      <c r="D18" s="374"/>
      <c r="E18" s="237">
        <f>SUM('Budget Summary'!E25)</f>
        <v>0</v>
      </c>
      <c r="G18" s="237">
        <f>SUM('Budget Summary'!F25)</f>
        <v>0</v>
      </c>
      <c r="I18" s="237">
        <f>SUM('Budget Summary'!G25)</f>
        <v>0</v>
      </c>
      <c r="K18" s="237">
        <f>SUM('Budget Summary'!H25)</f>
        <v>0</v>
      </c>
    </row>
    <row r="19" spans="1:11" x14ac:dyDescent="0.2">
      <c r="A19" s="374"/>
      <c r="B19" s="49"/>
      <c r="C19" s="49"/>
      <c r="D19" s="49"/>
      <c r="G19" t="s">
        <v>295</v>
      </c>
    </row>
    <row r="20" spans="1:11" x14ac:dyDescent="0.2">
      <c r="A20" s="597" t="s">
        <v>324</v>
      </c>
      <c r="B20" s="597"/>
      <c r="C20" s="597"/>
      <c r="D20" s="374"/>
      <c r="E20" s="237">
        <f>SUM('Budget Summary'!E27)</f>
        <v>0</v>
      </c>
      <c r="G20" s="237">
        <f>SUM('Budget Summary'!F27)</f>
        <v>0</v>
      </c>
      <c r="I20" s="237">
        <f>SUM('Budget Summary'!G27)</f>
        <v>0</v>
      </c>
      <c r="K20" s="237">
        <f>SUM('Budget Summary'!I27)</f>
        <v>0</v>
      </c>
    </row>
    <row r="21" spans="1:11" x14ac:dyDescent="0.2">
      <c r="A21" s="374"/>
      <c r="B21" s="49"/>
      <c r="C21" s="49"/>
      <c r="D21" s="49"/>
    </row>
    <row r="22" spans="1:11" ht="6.75" customHeight="1" x14ac:dyDescent="0.2">
      <c r="A22" s="53"/>
      <c r="B22" s="53"/>
      <c r="C22" s="53"/>
      <c r="D22" s="53"/>
      <c r="E22" s="53"/>
      <c r="F22" s="53"/>
      <c r="G22" s="53"/>
      <c r="H22" s="53"/>
      <c r="I22" s="53"/>
      <c r="J22" s="53"/>
      <c r="K22" s="53"/>
    </row>
    <row r="24" spans="1:11" ht="18" customHeight="1" x14ac:dyDescent="0.2">
      <c r="A24" s="589" t="s">
        <v>274</v>
      </c>
      <c r="B24" s="589"/>
      <c r="C24" s="589"/>
      <c r="E24" s="237">
        <f>SUM(E12,E14,E16,E18,E20)</f>
        <v>0</v>
      </c>
      <c r="G24" s="237">
        <f>SUM(G12,G14,G16,G18,G20)</f>
        <v>0</v>
      </c>
      <c r="I24" s="237">
        <f>SUM(I12,I14,I16,I18,I20)</f>
        <v>0</v>
      </c>
      <c r="K24" s="238">
        <f>SUM(K12+K14+K16+K18+K20)</f>
        <v>0</v>
      </c>
    </row>
    <row r="25" spans="1:11" x14ac:dyDescent="0.2">
      <c r="A25" t="s">
        <v>68</v>
      </c>
    </row>
    <row r="26" spans="1:11" ht="17.25" customHeight="1" x14ac:dyDescent="0.2">
      <c r="A26" s="59" t="s">
        <v>325</v>
      </c>
      <c r="B26" s="59"/>
      <c r="C26" s="59"/>
      <c r="D26" s="59"/>
      <c r="E26" s="59"/>
      <c r="F26" s="59"/>
      <c r="G26" s="59"/>
    </row>
    <row r="28" spans="1:11" ht="28.5" customHeight="1" x14ac:dyDescent="0.2">
      <c r="A28" s="438" t="s">
        <v>326</v>
      </c>
      <c r="B28" s="438"/>
      <c r="C28" s="438"/>
      <c r="D28" s="438"/>
      <c r="E28" t="s">
        <v>327</v>
      </c>
      <c r="F28" s="582" t="s">
        <v>328</v>
      </c>
      <c r="G28" s="582"/>
      <c r="H28" s="438"/>
      <c r="I28" s="438"/>
      <c r="J28" s="582" t="s">
        <v>329</v>
      </c>
      <c r="K28" s="582"/>
    </row>
    <row r="29" spans="1:11" ht="6.75" customHeight="1" x14ac:dyDescent="0.2">
      <c r="C29" t="s">
        <v>330</v>
      </c>
    </row>
    <row r="30" spans="1:11" x14ac:dyDescent="0.2">
      <c r="A30" s="448"/>
      <c r="B30" s="595"/>
      <c r="C30" s="595"/>
      <c r="D30" s="596"/>
      <c r="F30" s="598"/>
      <c r="G30" s="599"/>
      <c r="H30" s="592"/>
      <c r="I30" s="592"/>
      <c r="J30" s="583"/>
      <c r="K30" s="584"/>
    </row>
    <row r="31" spans="1:11" x14ac:dyDescent="0.2">
      <c r="C31" t="s">
        <v>330</v>
      </c>
      <c r="F31" s="49"/>
      <c r="G31" s="49"/>
      <c r="H31" s="49"/>
      <c r="I31" s="49"/>
      <c r="J31" s="49"/>
      <c r="K31" s="49"/>
    </row>
    <row r="32" spans="1:11" x14ac:dyDescent="0.2">
      <c r="A32" s="448"/>
      <c r="B32" s="595"/>
      <c r="C32" s="595"/>
      <c r="D32" s="596"/>
      <c r="F32" s="598"/>
      <c r="G32" s="599"/>
      <c r="H32" s="592"/>
      <c r="I32" s="592"/>
      <c r="J32" s="583"/>
      <c r="K32" s="584"/>
    </row>
    <row r="33" spans="1:12" x14ac:dyDescent="0.2">
      <c r="C33" t="s">
        <v>330</v>
      </c>
      <c r="F33" s="49"/>
      <c r="G33" s="49"/>
      <c r="H33" s="49"/>
      <c r="I33" s="49"/>
      <c r="J33" s="49"/>
      <c r="K33" s="49"/>
    </row>
    <row r="34" spans="1:12" x14ac:dyDescent="0.2">
      <c r="A34" s="594"/>
      <c r="B34" s="595"/>
      <c r="C34" s="595"/>
      <c r="D34" s="596"/>
      <c r="F34" s="598"/>
      <c r="G34" s="599"/>
      <c r="H34" s="592"/>
      <c r="I34" s="592"/>
      <c r="J34" s="585" t="s">
        <v>68</v>
      </c>
      <c r="K34" s="584"/>
    </row>
    <row r="35" spans="1:12" x14ac:dyDescent="0.2">
      <c r="C35" t="s">
        <v>330</v>
      </c>
      <c r="F35" s="49"/>
      <c r="G35" s="49"/>
      <c r="H35" s="49"/>
      <c r="I35" s="49"/>
      <c r="J35" s="49"/>
      <c r="K35" s="49"/>
    </row>
    <row r="36" spans="1:12" x14ac:dyDescent="0.2">
      <c r="A36" s="594"/>
      <c r="B36" s="595"/>
      <c r="C36" s="595"/>
      <c r="D36" s="596"/>
      <c r="F36" s="598"/>
      <c r="G36" s="599"/>
      <c r="H36" s="592"/>
      <c r="I36" s="592"/>
      <c r="J36" s="585" t="s">
        <v>68</v>
      </c>
      <c r="K36" s="584"/>
    </row>
    <row r="37" spans="1:12" x14ac:dyDescent="0.2">
      <c r="C37" t="s">
        <v>330</v>
      </c>
      <c r="F37" s="49"/>
      <c r="G37" s="49"/>
      <c r="H37" s="49"/>
      <c r="I37" s="49"/>
      <c r="J37" s="49"/>
      <c r="K37" s="49"/>
    </row>
    <row r="38" spans="1:12" x14ac:dyDescent="0.2">
      <c r="A38" s="601"/>
      <c r="B38" s="602"/>
      <c r="C38" s="602"/>
      <c r="D38" s="603"/>
      <c r="E38" s="53"/>
      <c r="F38" s="604"/>
      <c r="G38" s="605"/>
      <c r="H38" s="590"/>
      <c r="I38" s="591"/>
      <c r="J38" s="586" t="s">
        <v>68</v>
      </c>
      <c r="K38" s="587"/>
    </row>
    <row r="39" spans="1:12" ht="6.75" customHeight="1" x14ac:dyDescent="0.2"/>
    <row r="40" spans="1:12" ht="21" customHeight="1" x14ac:dyDescent="0.2">
      <c r="A40" s="589" t="s">
        <v>331</v>
      </c>
      <c r="B40" s="589"/>
      <c r="C40" s="589"/>
      <c r="D40" s="589"/>
      <c r="F40" s="580">
        <f>SUM(F30+F32+F34+F36+F38)</f>
        <v>0</v>
      </c>
      <c r="G40" s="581"/>
      <c r="H40" s="588"/>
      <c r="I40" s="588"/>
      <c r="J40" s="588"/>
      <c r="K40" s="588"/>
    </row>
    <row r="41" spans="1:12" ht="9.75" customHeight="1" x14ac:dyDescent="0.2">
      <c r="A41" s="373"/>
      <c r="B41" s="373"/>
      <c r="C41" s="373"/>
      <c r="D41" s="373"/>
      <c r="F41" s="372"/>
      <c r="G41" s="372"/>
      <c r="H41" s="372"/>
      <c r="I41" s="372"/>
      <c r="J41" s="372"/>
      <c r="K41" s="372"/>
    </row>
    <row r="42" spans="1:12" ht="186" customHeight="1" x14ac:dyDescent="0.2">
      <c r="A42" s="600" t="s">
        <v>332</v>
      </c>
      <c r="B42" s="600"/>
      <c r="C42" s="600"/>
      <c r="D42" s="600"/>
      <c r="E42" s="600"/>
      <c r="F42" s="600"/>
      <c r="G42" s="600"/>
      <c r="H42" s="600"/>
      <c r="I42" s="600"/>
      <c r="J42" s="600"/>
      <c r="K42" s="600"/>
      <c r="L42" s="54"/>
    </row>
  </sheetData>
  <mergeCells count="40">
    <mergeCell ref="A42:K42"/>
    <mergeCell ref="H34:I34"/>
    <mergeCell ref="H30:I30"/>
    <mergeCell ref="A28:D28"/>
    <mergeCell ref="A30:D30"/>
    <mergeCell ref="A34:D34"/>
    <mergeCell ref="A36:D36"/>
    <mergeCell ref="A38:D38"/>
    <mergeCell ref="A40:D40"/>
    <mergeCell ref="A32:D32"/>
    <mergeCell ref="H32:I32"/>
    <mergeCell ref="H40:I40"/>
    <mergeCell ref="F32:G32"/>
    <mergeCell ref="F34:G34"/>
    <mergeCell ref="F36:G36"/>
    <mergeCell ref="F38:G38"/>
    <mergeCell ref="A24:C24"/>
    <mergeCell ref="H28:I28"/>
    <mergeCell ref="H38:I38"/>
    <mergeCell ref="H36:I36"/>
    <mergeCell ref="A1:K1"/>
    <mergeCell ref="F6:K6"/>
    <mergeCell ref="F4:K4"/>
    <mergeCell ref="A8:C8"/>
    <mergeCell ref="F8:K8"/>
    <mergeCell ref="A12:C12"/>
    <mergeCell ref="A14:C14"/>
    <mergeCell ref="A16:C16"/>
    <mergeCell ref="A18:C18"/>
    <mergeCell ref="A20:C20"/>
    <mergeCell ref="F28:G28"/>
    <mergeCell ref="F30:G30"/>
    <mergeCell ref="F40:G40"/>
    <mergeCell ref="J28:K28"/>
    <mergeCell ref="J30:K30"/>
    <mergeCell ref="J32:K32"/>
    <mergeCell ref="J34:K34"/>
    <mergeCell ref="J36:K36"/>
    <mergeCell ref="J38:K38"/>
    <mergeCell ref="J40:K4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66"/>
  <sheetViews>
    <sheetView topLeftCell="A27" workbookViewId="0">
      <selection sqref="A1:L1"/>
    </sheetView>
  </sheetViews>
  <sheetFormatPr defaultRowHeight="12.75" x14ac:dyDescent="0.2"/>
  <cols>
    <col min="2" max="2" width="5.5703125" customWidth="1"/>
    <col min="4" max="4" width="6" customWidth="1"/>
    <col min="6" max="6" width="13.5703125" customWidth="1"/>
    <col min="7" max="7" width="5.85546875" customWidth="1"/>
    <col min="8" max="8" width="19.42578125" customWidth="1"/>
    <col min="9" max="9" width="12.140625" customWidth="1"/>
    <col min="10" max="10" width="11.140625" customWidth="1"/>
    <col min="11" max="11" width="8.7109375" customWidth="1"/>
    <col min="12" max="12" width="13" customWidth="1"/>
    <col min="13" max="13" width="3" customWidth="1"/>
  </cols>
  <sheetData>
    <row r="1" spans="1:12" ht="54" customHeight="1" x14ac:dyDescent="0.2">
      <c r="A1" s="622" t="s">
        <v>333</v>
      </c>
      <c r="B1" s="623"/>
      <c r="C1" s="623"/>
      <c r="D1" s="623"/>
      <c r="E1" s="623"/>
      <c r="F1" s="623"/>
      <c r="G1" s="623"/>
      <c r="H1" s="623"/>
      <c r="I1" s="623"/>
      <c r="J1" s="623"/>
      <c r="K1" s="623"/>
      <c r="L1" s="623"/>
    </row>
    <row r="2" spans="1:12" ht="21.75" customHeight="1" x14ac:dyDescent="0.25">
      <c r="A2" s="624" t="s">
        <v>334</v>
      </c>
      <c r="B2" s="624"/>
      <c r="C2" s="624"/>
      <c r="D2" s="624"/>
      <c r="E2" s="624"/>
      <c r="F2" s="624"/>
      <c r="G2" s="624"/>
      <c r="H2" s="624"/>
      <c r="I2" s="624"/>
      <c r="J2" s="624"/>
      <c r="K2" s="624"/>
      <c r="L2" s="624"/>
    </row>
    <row r="3" spans="1:12" ht="15" customHeight="1" x14ac:dyDescent="0.25">
      <c r="A3" s="51"/>
      <c r="B3" s="51"/>
      <c r="C3" s="51"/>
      <c r="D3" s="51"/>
      <c r="E3" s="51"/>
      <c r="F3" s="51"/>
      <c r="G3" s="51"/>
      <c r="H3" s="51"/>
      <c r="I3" s="51"/>
      <c r="J3" s="51"/>
      <c r="K3" s="51"/>
      <c r="L3" s="51"/>
    </row>
    <row r="4" spans="1:12" ht="20.25" customHeight="1" x14ac:dyDescent="0.2">
      <c r="A4" s="369" t="s">
        <v>335</v>
      </c>
      <c r="B4" s="439" t="s">
        <v>336</v>
      </c>
      <c r="C4" s="439"/>
      <c r="D4" s="439"/>
      <c r="E4" s="439"/>
      <c r="F4" s="439"/>
      <c r="G4" s="439"/>
      <c r="H4" s="439"/>
      <c r="I4" s="439"/>
      <c r="J4" s="439"/>
      <c r="K4" s="439"/>
      <c r="L4" s="439"/>
    </row>
    <row r="5" spans="1:12" ht="15.75" customHeight="1" x14ac:dyDescent="0.2">
      <c r="A5" s="44"/>
      <c r="B5" s="5" t="s">
        <v>337</v>
      </c>
      <c r="C5" s="254" t="s">
        <v>338</v>
      </c>
      <c r="D5" t="s">
        <v>339</v>
      </c>
      <c r="E5" s="50"/>
    </row>
    <row r="6" spans="1:12" x14ac:dyDescent="0.2">
      <c r="A6" s="44"/>
    </row>
    <row r="7" spans="1:12" ht="20.25" customHeight="1" x14ac:dyDescent="0.2">
      <c r="A7" s="369" t="s">
        <v>340</v>
      </c>
      <c r="B7" s="612" t="s">
        <v>341</v>
      </c>
      <c r="C7" s="612"/>
      <c r="D7" s="612"/>
      <c r="E7" s="612"/>
      <c r="F7" s="612"/>
      <c r="G7" s="612"/>
      <c r="H7" s="612"/>
      <c r="I7" s="612"/>
      <c r="J7" s="612"/>
      <c r="K7" s="612"/>
      <c r="L7" s="612"/>
    </row>
    <row r="8" spans="1:12" ht="17.25" customHeight="1" x14ac:dyDescent="0.2">
      <c r="A8" s="44"/>
      <c r="B8" s="5" t="s">
        <v>337</v>
      </c>
      <c r="C8" s="254" t="s">
        <v>338</v>
      </c>
      <c r="D8" t="s">
        <v>339</v>
      </c>
      <c r="E8" s="50"/>
    </row>
    <row r="9" spans="1:12" ht="12.75" customHeight="1" x14ac:dyDescent="0.2">
      <c r="A9" s="44"/>
      <c r="B9" s="5"/>
    </row>
    <row r="10" spans="1:12" ht="17.25" customHeight="1" x14ac:dyDescent="0.2">
      <c r="A10" s="369" t="s">
        <v>342</v>
      </c>
      <c r="B10" s="1" t="s">
        <v>343</v>
      </c>
    </row>
    <row r="11" spans="1:12" ht="17.25" customHeight="1" x14ac:dyDescent="0.2">
      <c r="A11" s="44"/>
      <c r="D11" s="65" t="s">
        <v>344</v>
      </c>
      <c r="E11" s="625"/>
      <c r="F11" s="626"/>
    </row>
    <row r="12" spans="1:12" ht="12.75" customHeight="1" x14ac:dyDescent="0.2">
      <c r="A12" s="44"/>
      <c r="B12" s="5"/>
    </row>
    <row r="13" spans="1:12" ht="28.5" customHeight="1" x14ac:dyDescent="0.2">
      <c r="A13" s="255" t="s">
        <v>345</v>
      </c>
      <c r="B13" s="612" t="s">
        <v>346</v>
      </c>
      <c r="C13" s="612"/>
      <c r="D13" s="612"/>
      <c r="E13" s="612"/>
      <c r="F13" s="612"/>
      <c r="G13" s="612"/>
      <c r="H13" s="612"/>
      <c r="I13" s="612"/>
      <c r="J13" s="612"/>
      <c r="K13" s="612"/>
      <c r="L13" s="612"/>
    </row>
    <row r="14" spans="1:12" ht="13.5" customHeight="1" x14ac:dyDescent="0.2">
      <c r="A14" s="44"/>
      <c r="B14" s="256"/>
      <c r="C14" s="257"/>
      <c r="D14" s="257"/>
      <c r="E14" s="257"/>
      <c r="F14" s="258"/>
      <c r="G14" s="258"/>
      <c r="H14" s="257"/>
      <c r="I14" s="257"/>
      <c r="J14" s="257"/>
      <c r="K14" s="259"/>
    </row>
    <row r="15" spans="1:12" ht="12.75" customHeight="1" x14ac:dyDescent="0.2">
      <c r="A15" s="44"/>
      <c r="B15" s="260"/>
      <c r="C15" s="627" t="s">
        <v>347</v>
      </c>
      <c r="D15" s="628"/>
      <c r="E15" s="628"/>
      <c r="F15" s="628"/>
      <c r="G15" s="629"/>
      <c r="H15" s="633" t="s">
        <v>348</v>
      </c>
      <c r="I15" s="634"/>
      <c r="J15" s="635"/>
      <c r="K15" s="636" t="s">
        <v>349</v>
      </c>
    </row>
    <row r="16" spans="1:12" ht="15" customHeight="1" x14ac:dyDescent="0.2">
      <c r="A16" s="44"/>
      <c r="B16" s="260"/>
      <c r="C16" s="630"/>
      <c r="D16" s="631"/>
      <c r="E16" s="631"/>
      <c r="F16" s="631"/>
      <c r="G16" s="632"/>
      <c r="H16" s="261" t="s">
        <v>350</v>
      </c>
      <c r="I16" s="262" t="s">
        <v>351</v>
      </c>
      <c r="J16" s="376" t="s">
        <v>352</v>
      </c>
      <c r="K16" s="637"/>
    </row>
    <row r="17" spans="1:13" ht="12.75" customHeight="1" x14ac:dyDescent="0.2">
      <c r="A17" s="44"/>
      <c r="B17" s="263" t="s">
        <v>353</v>
      </c>
      <c r="C17" s="613" t="s">
        <v>354</v>
      </c>
      <c r="D17" s="614"/>
      <c r="E17" s="614"/>
      <c r="F17" s="614"/>
      <c r="G17" s="615"/>
      <c r="H17" s="264">
        <f>60201*2</f>
        <v>120402</v>
      </c>
      <c r="I17" s="265">
        <f>4738*2</f>
        <v>9476</v>
      </c>
      <c r="J17" s="266"/>
      <c r="K17" s="343" t="s">
        <v>355</v>
      </c>
    </row>
    <row r="18" spans="1:13" ht="12.75" customHeight="1" x14ac:dyDescent="0.2">
      <c r="A18" s="44"/>
      <c r="B18" s="263" t="s">
        <v>356</v>
      </c>
      <c r="C18" s="613" t="s">
        <v>357</v>
      </c>
      <c r="D18" s="638"/>
      <c r="E18" s="638"/>
      <c r="F18" s="638"/>
      <c r="G18" s="639"/>
      <c r="H18" s="267">
        <f>97781*2</f>
        <v>195562</v>
      </c>
      <c r="I18" s="268">
        <f>7528*2</f>
        <v>15056</v>
      </c>
      <c r="J18" s="269">
        <f>4992*2</f>
        <v>9984</v>
      </c>
      <c r="K18" s="343" t="s">
        <v>355</v>
      </c>
    </row>
    <row r="19" spans="1:13" ht="12.75" customHeight="1" x14ac:dyDescent="0.2">
      <c r="A19" s="44"/>
      <c r="B19" s="263" t="s">
        <v>358</v>
      </c>
      <c r="C19" s="613" t="s">
        <v>359</v>
      </c>
      <c r="D19" s="614"/>
      <c r="E19" s="614"/>
      <c r="F19" s="614"/>
      <c r="G19" s="615"/>
      <c r="H19" s="267">
        <f>11674*2</f>
        <v>23348</v>
      </c>
      <c r="I19" s="268">
        <f>921*2</f>
        <v>1842</v>
      </c>
      <c r="J19" s="269">
        <f>643*2</f>
        <v>1286</v>
      </c>
      <c r="K19" s="343" t="s">
        <v>355</v>
      </c>
    </row>
    <row r="20" spans="1:13" ht="12.75" customHeight="1" x14ac:dyDescent="0.2">
      <c r="A20" s="44"/>
      <c r="B20" s="263" t="s">
        <v>360</v>
      </c>
      <c r="C20" s="613" t="s">
        <v>361</v>
      </c>
      <c r="D20" s="614"/>
      <c r="E20" s="614"/>
      <c r="F20" s="614"/>
      <c r="G20" s="615"/>
      <c r="H20" s="267">
        <f>25367*2</f>
        <v>50734</v>
      </c>
      <c r="I20" s="268">
        <f>2545*2</f>
        <v>5090</v>
      </c>
      <c r="J20" s="269">
        <f>1555*2</f>
        <v>3110</v>
      </c>
      <c r="K20" s="343" t="s">
        <v>355</v>
      </c>
    </row>
    <row r="21" spans="1:13" ht="12.75" customHeight="1" x14ac:dyDescent="0.2">
      <c r="A21" s="44"/>
      <c r="B21" s="263" t="s">
        <v>362</v>
      </c>
      <c r="C21" s="616"/>
      <c r="D21" s="617"/>
      <c r="E21" s="617"/>
      <c r="F21" s="617"/>
      <c r="G21" s="618"/>
      <c r="H21" s="270"/>
      <c r="I21" s="271"/>
      <c r="J21" s="272"/>
      <c r="K21" s="273"/>
    </row>
    <row r="22" spans="1:13" ht="13.5" customHeight="1" x14ac:dyDescent="0.2">
      <c r="A22" s="44"/>
      <c r="B22" s="260"/>
      <c r="C22" s="274"/>
      <c r="D22" s="274"/>
      <c r="E22" s="274"/>
      <c r="F22" s="619" t="s">
        <v>363</v>
      </c>
      <c r="G22" s="620"/>
      <c r="H22" s="275">
        <f>SUM(H17:H21)</f>
        <v>390046</v>
      </c>
      <c r="I22" s="273">
        <f>SUM(I17:I21)</f>
        <v>31464</v>
      </c>
      <c r="J22" s="276">
        <f>SUM(J17:J21)</f>
        <v>14380</v>
      </c>
      <c r="K22" s="277"/>
    </row>
    <row r="23" spans="1:13" ht="13.5" customHeight="1" x14ac:dyDescent="0.2">
      <c r="A23" s="44"/>
      <c r="B23" s="278"/>
      <c r="C23" s="279"/>
      <c r="D23" s="279"/>
      <c r="E23" s="279"/>
      <c r="F23" s="280"/>
      <c r="G23" s="280"/>
      <c r="H23" s="279"/>
      <c r="I23" s="279"/>
      <c r="J23" s="279"/>
      <c r="K23" s="265"/>
    </row>
    <row r="24" spans="1:13" ht="13.5" customHeight="1" x14ac:dyDescent="0.2">
      <c r="A24" s="44"/>
      <c r="B24" s="5"/>
      <c r="F24" s="354"/>
      <c r="G24" s="354"/>
    </row>
    <row r="25" spans="1:13" ht="13.5" customHeight="1" x14ac:dyDescent="0.2">
      <c r="A25" s="44"/>
      <c r="B25" s="355" t="s">
        <v>364</v>
      </c>
    </row>
    <row r="26" spans="1:13" ht="30" customHeight="1" x14ac:dyDescent="0.2">
      <c r="B26" s="281"/>
      <c r="C26" s="612" t="s">
        <v>365</v>
      </c>
      <c r="D26" s="612"/>
      <c r="E26" s="612"/>
      <c r="F26" s="612"/>
      <c r="G26" s="612"/>
      <c r="H26" s="612"/>
      <c r="I26" s="612"/>
      <c r="J26" s="612"/>
      <c r="K26" s="612"/>
      <c r="L26" s="612"/>
    </row>
    <row r="27" spans="1:13" ht="18" customHeight="1" x14ac:dyDescent="0.2">
      <c r="B27" s="282" t="s">
        <v>366</v>
      </c>
    </row>
    <row r="28" spans="1:13" x14ac:dyDescent="0.2">
      <c r="C28" s="609" t="s">
        <v>367</v>
      </c>
      <c r="D28" s="610"/>
      <c r="E28" s="283"/>
      <c r="F28" s="284" t="s">
        <v>368</v>
      </c>
      <c r="G28" s="283"/>
      <c r="H28" s="285"/>
      <c r="I28" s="286"/>
      <c r="J28" s="286"/>
      <c r="K28" s="285"/>
      <c r="L28" s="287"/>
    </row>
    <row r="29" spans="1:13" x14ac:dyDescent="0.2">
      <c r="C29" s="606"/>
      <c r="D29" s="607"/>
      <c r="E29" s="288" t="s">
        <v>369</v>
      </c>
      <c r="F29" s="289"/>
      <c r="G29" s="288" t="s">
        <v>370</v>
      </c>
      <c r="H29" s="290" t="e">
        <f>C29/F29</f>
        <v>#DIV/0!</v>
      </c>
      <c r="I29" s="291" t="s">
        <v>371</v>
      </c>
      <c r="J29" s="292"/>
      <c r="K29" s="288" t="s">
        <v>370</v>
      </c>
      <c r="L29" s="293" t="e">
        <f>H29*J29</f>
        <v>#DIV/0!</v>
      </c>
      <c r="M29" s="227"/>
    </row>
    <row r="30" spans="1:13" x14ac:dyDescent="0.2">
      <c r="C30" s="294" t="s">
        <v>372</v>
      </c>
      <c r="D30" s="295"/>
      <c r="E30" s="295"/>
      <c r="F30" s="295" t="s">
        <v>373</v>
      </c>
      <c r="G30" s="52"/>
      <c r="H30" s="296" t="s">
        <v>374</v>
      </c>
      <c r="J30" s="297" t="s">
        <v>375</v>
      </c>
      <c r="L30" s="298"/>
    </row>
    <row r="31" spans="1:13" x14ac:dyDescent="0.2">
      <c r="C31" s="606"/>
      <c r="D31" s="607"/>
      <c r="E31" s="288" t="s">
        <v>369</v>
      </c>
      <c r="F31" s="289"/>
      <c r="G31" s="288" t="s">
        <v>370</v>
      </c>
      <c r="H31" s="290" t="e">
        <f>C31/F31</f>
        <v>#DIV/0!</v>
      </c>
      <c r="I31" s="291" t="s">
        <v>371</v>
      </c>
      <c r="J31" s="292"/>
      <c r="K31" s="288" t="s">
        <v>370</v>
      </c>
      <c r="L31" s="344" t="e">
        <f>H31*J31</f>
        <v>#DIV/0!</v>
      </c>
      <c r="M31" s="227"/>
    </row>
    <row r="32" spans="1:13" x14ac:dyDescent="0.2">
      <c r="C32" s="294" t="s">
        <v>376</v>
      </c>
      <c r="D32" s="295"/>
      <c r="E32" s="295"/>
      <c r="F32" s="295" t="s">
        <v>377</v>
      </c>
      <c r="G32" s="52"/>
      <c r="H32" s="296" t="s">
        <v>374</v>
      </c>
      <c r="J32" s="297" t="s">
        <v>375</v>
      </c>
      <c r="L32" s="298"/>
    </row>
    <row r="33" spans="1:13" x14ac:dyDescent="0.2">
      <c r="C33" s="606"/>
      <c r="D33" s="607"/>
      <c r="E33" s="288" t="s">
        <v>369</v>
      </c>
      <c r="F33" s="289"/>
      <c r="G33" s="288" t="s">
        <v>370</v>
      </c>
      <c r="H33" s="290" t="e">
        <f>C33/F33</f>
        <v>#DIV/0!</v>
      </c>
      <c r="I33" s="291" t="s">
        <v>371</v>
      </c>
      <c r="J33" s="292"/>
      <c r="K33" s="288" t="s">
        <v>370</v>
      </c>
      <c r="L33" s="299" t="e">
        <f>H33*J33</f>
        <v>#DIV/0!</v>
      </c>
      <c r="M33" s="227"/>
    </row>
    <row r="34" spans="1:13" x14ac:dyDescent="0.2">
      <c r="C34" s="294" t="s">
        <v>378</v>
      </c>
      <c r="D34" s="295"/>
      <c r="E34" s="295"/>
      <c r="F34" s="295" t="s">
        <v>379</v>
      </c>
      <c r="G34" s="52"/>
      <c r="H34" s="296" t="s">
        <v>374</v>
      </c>
      <c r="J34" s="297" t="s">
        <v>375</v>
      </c>
      <c r="L34" s="298"/>
    </row>
    <row r="35" spans="1:13" x14ac:dyDescent="0.2">
      <c r="C35" s="300"/>
      <c r="D35" s="301"/>
      <c r="E35" s="301"/>
      <c r="F35" s="302"/>
      <c r="G35" s="303"/>
      <c r="H35" s="303"/>
      <c r="I35" s="303"/>
      <c r="J35" s="303"/>
      <c r="K35" s="303"/>
      <c r="L35" s="304" t="e">
        <f>SUM(L29:L33)</f>
        <v>#DIV/0!</v>
      </c>
      <c r="M35" s="227"/>
    </row>
    <row r="36" spans="1:13" x14ac:dyDescent="0.2">
      <c r="B36" s="282" t="s">
        <v>380</v>
      </c>
    </row>
    <row r="37" spans="1:13" x14ac:dyDescent="0.2">
      <c r="C37" s="305"/>
      <c r="D37" s="284"/>
      <c r="E37" s="283"/>
      <c r="F37" s="284"/>
      <c r="G37" s="283"/>
      <c r="H37" s="285"/>
      <c r="I37" s="286"/>
      <c r="J37" s="284"/>
      <c r="K37" s="285"/>
      <c r="L37" s="287"/>
    </row>
    <row r="38" spans="1:13" x14ac:dyDescent="0.2">
      <c r="C38" s="606"/>
      <c r="D38" s="607"/>
      <c r="E38" s="288" t="s">
        <v>369</v>
      </c>
      <c r="F38" s="289"/>
      <c r="G38" s="288" t="s">
        <v>370</v>
      </c>
      <c r="H38" s="290" t="e">
        <f>C38/F38</f>
        <v>#DIV/0!</v>
      </c>
      <c r="I38" s="291"/>
      <c r="J38" s="306"/>
      <c r="K38" s="288"/>
      <c r="L38" s="293"/>
      <c r="M38" s="227"/>
    </row>
    <row r="39" spans="1:13" x14ac:dyDescent="0.2">
      <c r="C39" s="294" t="s">
        <v>381</v>
      </c>
      <c r="D39" s="295"/>
      <c r="E39" s="295"/>
      <c r="F39" s="295" t="s">
        <v>373</v>
      </c>
      <c r="G39" s="52"/>
      <c r="H39" s="296" t="s">
        <v>382</v>
      </c>
      <c r="J39" s="307"/>
      <c r="L39" s="298"/>
    </row>
    <row r="40" spans="1:13" x14ac:dyDescent="0.2">
      <c r="C40" s="606"/>
      <c r="D40" s="607"/>
      <c r="E40" s="288" t="s">
        <v>369</v>
      </c>
      <c r="F40" s="289"/>
      <c r="G40" s="288" t="s">
        <v>370</v>
      </c>
      <c r="H40" s="290" t="e">
        <f>C40/F40</f>
        <v>#DIV/0!</v>
      </c>
      <c r="I40" s="291"/>
      <c r="L40" s="298"/>
      <c r="M40" s="227"/>
    </row>
    <row r="41" spans="1:13" x14ac:dyDescent="0.2">
      <c r="C41" s="294" t="s">
        <v>383</v>
      </c>
      <c r="D41" s="295"/>
      <c r="E41" s="295"/>
      <c r="F41" s="295" t="s">
        <v>377</v>
      </c>
      <c r="G41" s="52"/>
      <c r="H41" s="296" t="s">
        <v>384</v>
      </c>
      <c r="J41" s="307"/>
      <c r="L41" s="298"/>
    </row>
    <row r="42" spans="1:13" x14ac:dyDescent="0.2">
      <c r="C42" s="294"/>
      <c r="D42" s="295"/>
      <c r="E42" s="295"/>
      <c r="F42" s="295"/>
      <c r="G42" s="52"/>
      <c r="H42" s="308" t="e">
        <f>(+H38+H40)/2</f>
        <v>#DIV/0!</v>
      </c>
      <c r="I42" s="288" t="s">
        <v>338</v>
      </c>
      <c r="J42" s="309"/>
      <c r="K42" s="369" t="s">
        <v>370</v>
      </c>
      <c r="L42" s="310" t="e">
        <f>H42*J42</f>
        <v>#DIV/0!</v>
      </c>
      <c r="M42" s="227"/>
    </row>
    <row r="43" spans="1:13" x14ac:dyDescent="0.2">
      <c r="C43" s="311"/>
      <c r="H43" s="296" t="s">
        <v>385</v>
      </c>
      <c r="J43" s="297" t="s">
        <v>375</v>
      </c>
      <c r="L43" s="298"/>
    </row>
    <row r="44" spans="1:13" x14ac:dyDescent="0.2">
      <c r="C44" s="300"/>
      <c r="D44" s="301"/>
      <c r="E44" s="301"/>
      <c r="F44" s="301"/>
      <c r="G44" s="301"/>
      <c r="H44" s="312"/>
      <c r="I44" s="301"/>
      <c r="J44" s="313"/>
      <c r="K44" s="301"/>
      <c r="L44" s="314" t="e">
        <f>+L35+L42</f>
        <v>#DIV/0!</v>
      </c>
      <c r="M44" s="227" t="s">
        <v>386</v>
      </c>
    </row>
    <row r="45" spans="1:13" ht="13.5" customHeight="1" x14ac:dyDescent="0.2">
      <c r="A45" s="44"/>
      <c r="B45" s="355"/>
      <c r="C45" s="621" t="s">
        <v>387</v>
      </c>
      <c r="D45" s="621"/>
      <c r="E45" s="621"/>
      <c r="F45" s="621"/>
      <c r="G45" s="621"/>
      <c r="H45" s="621"/>
      <c r="I45" s="621"/>
      <c r="J45" s="621"/>
      <c r="K45" s="621"/>
      <c r="L45" s="621"/>
    </row>
    <row r="46" spans="1:13" ht="13.5" customHeight="1" x14ac:dyDescent="0.2">
      <c r="A46" s="44"/>
      <c r="B46" s="355" t="s">
        <v>388</v>
      </c>
      <c r="C46" s="375"/>
      <c r="D46" s="375"/>
      <c r="E46" s="375"/>
      <c r="F46" s="375"/>
      <c r="G46" s="375"/>
      <c r="H46" s="375"/>
      <c r="I46" s="375"/>
      <c r="J46" s="375"/>
      <c r="K46" s="375"/>
      <c r="L46" s="375"/>
    </row>
    <row r="47" spans="1:13" ht="28.5" customHeight="1" x14ac:dyDescent="0.2">
      <c r="A47" s="44"/>
      <c r="B47" s="1"/>
      <c r="C47" s="612" t="s">
        <v>389</v>
      </c>
      <c r="D47" s="612"/>
      <c r="E47" s="612"/>
      <c r="F47" s="612"/>
      <c r="G47" s="612"/>
      <c r="H47" s="612"/>
      <c r="I47" s="612"/>
      <c r="J47" s="612"/>
      <c r="K47" s="612"/>
      <c r="L47" s="612"/>
    </row>
    <row r="48" spans="1:13" ht="18" customHeight="1" x14ac:dyDescent="0.2">
      <c r="B48" s="282" t="s">
        <v>366</v>
      </c>
    </row>
    <row r="49" spans="2:13" x14ac:dyDescent="0.2">
      <c r="C49" s="609" t="s">
        <v>367</v>
      </c>
      <c r="D49" s="610"/>
      <c r="E49" s="283"/>
      <c r="F49" s="284" t="s">
        <v>368</v>
      </c>
      <c r="G49" s="283"/>
      <c r="H49" s="285"/>
      <c r="I49" s="286"/>
      <c r="J49" s="286"/>
      <c r="K49" s="285"/>
      <c r="L49" s="287"/>
    </row>
    <row r="50" spans="2:13" x14ac:dyDescent="0.2">
      <c r="C50" s="606"/>
      <c r="D50" s="607"/>
      <c r="E50" s="288" t="s">
        <v>369</v>
      </c>
      <c r="F50" s="289"/>
      <c r="G50" s="288" t="s">
        <v>370</v>
      </c>
      <c r="H50" s="290" t="e">
        <f>C50/F50</f>
        <v>#DIV/0!</v>
      </c>
      <c r="I50" s="291" t="s">
        <v>371</v>
      </c>
      <c r="J50" s="292"/>
      <c r="K50" s="288" t="s">
        <v>370</v>
      </c>
      <c r="L50" s="293" t="e">
        <f>H50*J50</f>
        <v>#DIV/0!</v>
      </c>
      <c r="M50" s="227"/>
    </row>
    <row r="51" spans="2:13" x14ac:dyDescent="0.2">
      <c r="C51" s="294" t="s">
        <v>372</v>
      </c>
      <c r="D51" s="295"/>
      <c r="E51" s="295"/>
      <c r="F51" s="295" t="s">
        <v>373</v>
      </c>
      <c r="G51" s="52"/>
      <c r="H51" s="296" t="s">
        <v>374</v>
      </c>
      <c r="J51" s="297" t="s">
        <v>375</v>
      </c>
      <c r="L51" s="298"/>
    </row>
    <row r="52" spans="2:13" x14ac:dyDescent="0.2">
      <c r="C52" s="606"/>
      <c r="D52" s="607"/>
      <c r="E52" s="288" t="s">
        <v>369</v>
      </c>
      <c r="F52" s="289"/>
      <c r="G52" s="288" t="s">
        <v>370</v>
      </c>
      <c r="H52" s="290" t="e">
        <f>C52/F52</f>
        <v>#DIV/0!</v>
      </c>
      <c r="I52" s="291" t="s">
        <v>371</v>
      </c>
      <c r="J52" s="292"/>
      <c r="K52" s="288" t="s">
        <v>370</v>
      </c>
      <c r="L52" s="293" t="e">
        <f>H52*J52</f>
        <v>#DIV/0!</v>
      </c>
      <c r="M52" s="227"/>
    </row>
    <row r="53" spans="2:13" x14ac:dyDescent="0.2">
      <c r="C53" s="294" t="s">
        <v>376</v>
      </c>
      <c r="D53" s="295"/>
      <c r="E53" s="295"/>
      <c r="F53" s="295" t="s">
        <v>377</v>
      </c>
      <c r="G53" s="52"/>
      <c r="H53" s="296" t="s">
        <v>374</v>
      </c>
      <c r="J53" s="297" t="s">
        <v>375</v>
      </c>
      <c r="L53" s="298"/>
    </row>
    <row r="54" spans="2:13" x14ac:dyDescent="0.2">
      <c r="C54" s="606"/>
      <c r="D54" s="607"/>
      <c r="E54" s="288" t="s">
        <v>369</v>
      </c>
      <c r="F54" s="289"/>
      <c r="G54" s="288" t="s">
        <v>370</v>
      </c>
      <c r="H54" s="290" t="e">
        <f>C54/F54</f>
        <v>#DIV/0!</v>
      </c>
      <c r="I54" s="291" t="s">
        <v>371</v>
      </c>
      <c r="J54" s="292"/>
      <c r="K54" s="288" t="s">
        <v>370</v>
      </c>
      <c r="L54" s="299" t="e">
        <f>H54*J54</f>
        <v>#DIV/0!</v>
      </c>
      <c r="M54" s="227"/>
    </row>
    <row r="55" spans="2:13" x14ac:dyDescent="0.2">
      <c r="C55" s="294" t="s">
        <v>378</v>
      </c>
      <c r="D55" s="295"/>
      <c r="E55" s="295"/>
      <c r="F55" s="295" t="s">
        <v>379</v>
      </c>
      <c r="G55" s="52"/>
      <c r="H55" s="296" t="s">
        <v>374</v>
      </c>
      <c r="J55" s="297" t="s">
        <v>375</v>
      </c>
      <c r="L55" s="298"/>
    </row>
    <row r="56" spans="2:13" x14ac:dyDescent="0.2">
      <c r="C56" s="300"/>
      <c r="D56" s="301"/>
      <c r="E56" s="301"/>
      <c r="F56" s="302"/>
      <c r="G56" s="303"/>
      <c r="H56" s="303"/>
      <c r="I56" s="303"/>
      <c r="J56" s="303"/>
      <c r="K56" s="303"/>
      <c r="L56" s="304" t="e">
        <f>SUM(L50:L54)</f>
        <v>#DIV/0!</v>
      </c>
      <c r="M56" s="227"/>
    </row>
    <row r="57" spans="2:13" x14ac:dyDescent="0.2">
      <c r="B57" s="282" t="s">
        <v>380</v>
      </c>
    </row>
    <row r="58" spans="2:13" x14ac:dyDescent="0.2">
      <c r="C58" s="305"/>
      <c r="D58" s="284"/>
      <c r="E58" s="283"/>
      <c r="F58" s="284"/>
      <c r="G58" s="283"/>
      <c r="H58" s="285"/>
      <c r="I58" s="286"/>
      <c r="J58" s="610"/>
      <c r="K58" s="285"/>
      <c r="L58" s="287"/>
    </row>
    <row r="59" spans="2:13" x14ac:dyDescent="0.2">
      <c r="C59" s="606"/>
      <c r="D59" s="607"/>
      <c r="E59" s="288" t="s">
        <v>369</v>
      </c>
      <c r="F59" s="289"/>
      <c r="G59" s="288" t="s">
        <v>370</v>
      </c>
      <c r="H59" s="290" t="e">
        <f>C59/F59</f>
        <v>#DIV/0!</v>
      </c>
      <c r="I59" s="291"/>
      <c r="J59" s="611"/>
      <c r="K59" s="288"/>
      <c r="L59" s="293"/>
      <c r="M59" s="227"/>
    </row>
    <row r="60" spans="2:13" x14ac:dyDescent="0.2">
      <c r="C60" s="294" t="s">
        <v>381</v>
      </c>
      <c r="D60" s="295"/>
      <c r="E60" s="295"/>
      <c r="F60" s="295" t="s">
        <v>373</v>
      </c>
      <c r="G60" s="52"/>
      <c r="H60" s="296" t="s">
        <v>382</v>
      </c>
      <c r="J60" s="307"/>
      <c r="L60" s="298"/>
    </row>
    <row r="61" spans="2:13" x14ac:dyDescent="0.2">
      <c r="C61" s="606"/>
      <c r="D61" s="607"/>
      <c r="E61" s="288" t="s">
        <v>369</v>
      </c>
      <c r="F61" s="289"/>
      <c r="G61" s="288" t="s">
        <v>370</v>
      </c>
      <c r="H61" s="290" t="e">
        <f>C61/F61</f>
        <v>#DIV/0!</v>
      </c>
      <c r="I61" s="291"/>
      <c r="L61" s="298"/>
      <c r="M61" s="227"/>
    </row>
    <row r="62" spans="2:13" x14ac:dyDescent="0.2">
      <c r="C62" s="294" t="s">
        <v>383</v>
      </c>
      <c r="D62" s="295"/>
      <c r="E62" s="295"/>
      <c r="F62" s="295" t="s">
        <v>377</v>
      </c>
      <c r="G62" s="52"/>
      <c r="H62" s="296" t="s">
        <v>384</v>
      </c>
      <c r="J62" s="307"/>
      <c r="L62" s="298"/>
    </row>
    <row r="63" spans="2:13" x14ac:dyDescent="0.2">
      <c r="C63" s="294"/>
      <c r="D63" s="295"/>
      <c r="E63" s="295"/>
      <c r="F63" s="295"/>
      <c r="G63" s="52"/>
      <c r="H63" s="315" t="e">
        <f>(+H59+H61)/2</f>
        <v>#DIV/0!</v>
      </c>
      <c r="I63" s="288" t="s">
        <v>338</v>
      </c>
      <c r="J63" s="309"/>
      <c r="K63" s="369" t="s">
        <v>370</v>
      </c>
      <c r="L63" s="310" t="e">
        <f>H63*J63</f>
        <v>#DIV/0!</v>
      </c>
      <c r="M63" s="227"/>
    </row>
    <row r="64" spans="2:13" x14ac:dyDescent="0.2">
      <c r="C64" s="311"/>
      <c r="H64" s="296" t="s">
        <v>385</v>
      </c>
      <c r="J64" s="297" t="s">
        <v>375</v>
      </c>
      <c r="L64" s="298"/>
    </row>
    <row r="65" spans="3:13" x14ac:dyDescent="0.2">
      <c r="C65" s="300"/>
      <c r="D65" s="301"/>
      <c r="E65" s="301"/>
      <c r="F65" s="301"/>
      <c r="G65" s="301"/>
      <c r="H65" s="312"/>
      <c r="I65" s="301"/>
      <c r="J65" s="313"/>
      <c r="K65" s="301"/>
      <c r="L65" s="314" t="e">
        <f>+L56+L63</f>
        <v>#DIV/0!</v>
      </c>
      <c r="M65" s="227" t="s">
        <v>386</v>
      </c>
    </row>
    <row r="66" spans="3:13" ht="12.75" customHeight="1" x14ac:dyDescent="0.2">
      <c r="C66" s="608" t="s">
        <v>390</v>
      </c>
      <c r="D66" s="608"/>
      <c r="E66" s="608"/>
      <c r="F66" s="608"/>
      <c r="G66" s="608"/>
      <c r="H66" s="608"/>
      <c r="I66" s="608"/>
      <c r="J66" s="608"/>
      <c r="K66" s="608"/>
      <c r="L66" s="608"/>
    </row>
  </sheetData>
  <mergeCells count="32">
    <mergeCell ref="C19:G19"/>
    <mergeCell ref="A1:L1"/>
    <mergeCell ref="A2:L2"/>
    <mergeCell ref="B4:L4"/>
    <mergeCell ref="B7:L7"/>
    <mergeCell ref="E11:F11"/>
    <mergeCell ref="B13:L13"/>
    <mergeCell ref="C15:G16"/>
    <mergeCell ref="H15:J15"/>
    <mergeCell ref="K15:K16"/>
    <mergeCell ref="C17:G17"/>
    <mergeCell ref="C18:G18"/>
    <mergeCell ref="C47:L47"/>
    <mergeCell ref="C20:G20"/>
    <mergeCell ref="C21:G21"/>
    <mergeCell ref="F22:G22"/>
    <mergeCell ref="C26:L26"/>
    <mergeCell ref="C28:D28"/>
    <mergeCell ref="C29:D29"/>
    <mergeCell ref="C31:D31"/>
    <mergeCell ref="C33:D33"/>
    <mergeCell ref="C38:D38"/>
    <mergeCell ref="C40:D40"/>
    <mergeCell ref="C45:L45"/>
    <mergeCell ref="C61:D61"/>
    <mergeCell ref="C66:L66"/>
    <mergeCell ref="C49:D49"/>
    <mergeCell ref="C50:D50"/>
    <mergeCell ref="C52:D52"/>
    <mergeCell ref="C54:D54"/>
    <mergeCell ref="J58:J59"/>
    <mergeCell ref="C59:D59"/>
  </mergeCells>
  <pageMargins left="0.7" right="0.7" top="0.75" bottom="0.75" header="0.3" footer="0.3"/>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56"/>
  <sheetViews>
    <sheetView topLeftCell="A26" workbookViewId="0">
      <selection activeCell="B32" sqref="B32:K34"/>
    </sheetView>
  </sheetViews>
  <sheetFormatPr defaultRowHeight="12.75" x14ac:dyDescent="0.2"/>
  <sheetData>
    <row r="1" spans="1:12" ht="54" customHeight="1" x14ac:dyDescent="0.2">
      <c r="A1" s="622" t="s">
        <v>391</v>
      </c>
      <c r="B1" s="623"/>
      <c r="C1" s="623"/>
      <c r="D1" s="623"/>
      <c r="E1" s="623"/>
      <c r="F1" s="623"/>
      <c r="G1" s="623"/>
      <c r="H1" s="623"/>
      <c r="I1" s="623"/>
      <c r="J1" s="623"/>
      <c r="K1" s="623"/>
      <c r="L1" s="680"/>
    </row>
    <row r="2" spans="1:12" ht="21.75" customHeight="1" x14ac:dyDescent="0.25">
      <c r="A2" s="624" t="s">
        <v>392</v>
      </c>
      <c r="B2" s="624"/>
      <c r="C2" s="624"/>
      <c r="D2" s="624"/>
      <c r="E2" s="624"/>
      <c r="F2" s="624"/>
      <c r="G2" s="624"/>
      <c r="H2" s="624"/>
      <c r="I2" s="624"/>
      <c r="J2" s="624"/>
      <c r="K2" s="624"/>
      <c r="L2" s="624"/>
    </row>
    <row r="3" spans="1:12" ht="15" customHeight="1" x14ac:dyDescent="0.25">
      <c r="A3" s="51"/>
      <c r="B3" s="51"/>
      <c r="C3" s="51"/>
      <c r="D3" s="51"/>
      <c r="E3" s="51"/>
      <c r="F3" s="51"/>
      <c r="G3" s="51"/>
      <c r="H3" s="51"/>
      <c r="I3" s="51"/>
      <c r="J3" s="51"/>
      <c r="K3" s="51"/>
      <c r="L3" s="51"/>
    </row>
    <row r="4" spans="1:12" ht="20.25" customHeight="1" x14ac:dyDescent="0.2">
      <c r="A4" s="369" t="s">
        <v>335</v>
      </c>
      <c r="B4" s="439" t="s">
        <v>393</v>
      </c>
      <c r="C4" s="439"/>
      <c r="D4" s="439"/>
      <c r="E4" s="439"/>
      <c r="F4" s="439"/>
      <c r="G4" s="439"/>
      <c r="H4" s="439"/>
      <c r="I4" s="439"/>
      <c r="J4" s="439"/>
      <c r="K4" s="439"/>
      <c r="L4" s="439"/>
    </row>
    <row r="5" spans="1:12" ht="15.75" customHeight="1" x14ac:dyDescent="0.2">
      <c r="A5" s="44"/>
      <c r="B5" s="5" t="s">
        <v>337</v>
      </c>
      <c r="C5" s="254"/>
      <c r="D5" t="s">
        <v>339</v>
      </c>
      <c r="E5" s="50"/>
    </row>
    <row r="6" spans="1:12" x14ac:dyDescent="0.2">
      <c r="A6" s="44"/>
    </row>
    <row r="7" spans="1:12" ht="31.5" customHeight="1" x14ac:dyDescent="0.2">
      <c r="A7" s="369" t="s">
        <v>340</v>
      </c>
      <c r="B7" s="612" t="s">
        <v>394</v>
      </c>
      <c r="C7" s="612"/>
      <c r="D7" s="612"/>
      <c r="E7" s="612"/>
      <c r="F7" s="612"/>
      <c r="G7" s="612"/>
      <c r="H7" s="612"/>
      <c r="I7" s="612"/>
      <c r="J7" s="612"/>
      <c r="K7" s="612"/>
      <c r="L7" s="612"/>
    </row>
    <row r="8" spans="1:12" ht="17.25" customHeight="1" x14ac:dyDescent="0.2">
      <c r="A8" s="44"/>
      <c r="B8" s="5" t="s">
        <v>337</v>
      </c>
      <c r="C8" s="348"/>
      <c r="D8" t="s">
        <v>339</v>
      </c>
      <c r="E8" s="50"/>
    </row>
    <row r="9" spans="1:12" ht="26.25" customHeight="1" x14ac:dyDescent="0.2">
      <c r="B9" s="681" t="s">
        <v>395</v>
      </c>
      <c r="C9" s="681"/>
      <c r="D9" s="681"/>
      <c r="E9" s="681"/>
      <c r="F9" s="681"/>
      <c r="G9" s="681"/>
      <c r="H9" s="681"/>
      <c r="I9" s="681"/>
      <c r="J9" s="681"/>
      <c r="K9" s="681"/>
      <c r="L9" s="681"/>
    </row>
    <row r="10" spans="1:12" x14ac:dyDescent="0.2">
      <c r="B10" s="1" t="s">
        <v>396</v>
      </c>
    </row>
    <row r="12" spans="1:12" x14ac:dyDescent="0.2">
      <c r="A12" s="589" t="s">
        <v>397</v>
      </c>
      <c r="B12" s="589"/>
      <c r="C12" s="589"/>
      <c r="D12" s="589"/>
      <c r="E12" s="678"/>
      <c r="F12" s="638"/>
      <c r="G12" s="638"/>
      <c r="H12" s="638"/>
      <c r="I12" s="638"/>
      <c r="J12" s="679"/>
    </row>
    <row r="13" spans="1:12" x14ac:dyDescent="0.2">
      <c r="A13" s="373"/>
      <c r="B13" s="373"/>
      <c r="C13" s="373"/>
      <c r="D13" s="373"/>
      <c r="E13" s="44"/>
      <c r="F13" s="44"/>
      <c r="G13" s="44"/>
      <c r="H13" s="44"/>
      <c r="I13" s="44"/>
      <c r="J13" s="44"/>
    </row>
    <row r="14" spans="1:12" x14ac:dyDescent="0.2">
      <c r="A14" s="589" t="s">
        <v>398</v>
      </c>
      <c r="B14" s="589"/>
      <c r="C14" s="589"/>
      <c r="D14" s="589"/>
      <c r="E14" s="665"/>
      <c r="F14" s="614"/>
      <c r="G14" s="614"/>
      <c r="H14" s="614"/>
      <c r="I14" s="614"/>
      <c r="J14" s="626"/>
    </row>
    <row r="15" spans="1:12" x14ac:dyDescent="0.2">
      <c r="A15" s="373"/>
      <c r="B15" s="666" t="s">
        <v>399</v>
      </c>
      <c r="C15" s="666"/>
      <c r="D15" s="666"/>
      <c r="E15" s="666"/>
      <c r="F15" s="666"/>
      <c r="G15" s="666"/>
      <c r="H15" s="666"/>
      <c r="I15" s="666"/>
      <c r="J15" s="666"/>
      <c r="K15" s="666"/>
      <c r="L15" s="666"/>
    </row>
    <row r="17" spans="1:12" x14ac:dyDescent="0.2">
      <c r="B17" s="1"/>
      <c r="C17" s="1"/>
      <c r="D17" s="1"/>
      <c r="E17" s="373" t="s">
        <v>400</v>
      </c>
      <c r="G17" s="667"/>
      <c r="H17" s="614"/>
      <c r="I17" s="614"/>
      <c r="J17" s="626"/>
    </row>
    <row r="18" spans="1:12" x14ac:dyDescent="0.2">
      <c r="E18" s="44"/>
      <c r="F18" s="44"/>
      <c r="G18" s="44"/>
      <c r="H18" s="44"/>
      <c r="I18" s="44"/>
      <c r="J18" s="44"/>
    </row>
    <row r="19" spans="1:12" x14ac:dyDescent="0.2">
      <c r="B19" s="589" t="s">
        <v>401</v>
      </c>
      <c r="C19" s="589"/>
      <c r="D19" s="589"/>
      <c r="E19" s="589"/>
      <c r="G19" s="667"/>
      <c r="H19" s="614"/>
      <c r="I19" s="614"/>
      <c r="J19" s="626"/>
    </row>
    <row r="20" spans="1:12" x14ac:dyDescent="0.2">
      <c r="A20" s="373"/>
      <c r="B20" s="373"/>
      <c r="C20" s="373"/>
      <c r="D20" s="373"/>
      <c r="E20" s="44"/>
      <c r="F20" s="44"/>
      <c r="G20" s="44"/>
      <c r="H20" s="44"/>
      <c r="I20" s="44"/>
      <c r="J20" s="44"/>
    </row>
    <row r="21" spans="1:12" x14ac:dyDescent="0.2">
      <c r="B21" s="355" t="s">
        <v>402</v>
      </c>
      <c r="C21" s="373"/>
      <c r="D21" s="373"/>
      <c r="I21" s="625"/>
      <c r="J21" s="626"/>
    </row>
    <row r="22" spans="1:12" x14ac:dyDescent="0.2">
      <c r="A22" s="373"/>
      <c r="B22" s="373"/>
      <c r="C22" s="373"/>
      <c r="D22" s="373"/>
      <c r="E22" s="44"/>
      <c r="F22" s="44"/>
      <c r="G22" s="44"/>
      <c r="H22" s="44"/>
      <c r="I22" s="44"/>
      <c r="J22" s="44"/>
    </row>
    <row r="23" spans="1:12" x14ac:dyDescent="0.2">
      <c r="A23" s="369" t="s">
        <v>259</v>
      </c>
      <c r="B23" s="439" t="s">
        <v>403</v>
      </c>
      <c r="C23" s="439"/>
      <c r="D23" s="439"/>
      <c r="E23" s="439"/>
      <c r="F23" s="439"/>
      <c r="G23" s="439"/>
      <c r="H23" s="439"/>
      <c r="I23" s="439"/>
      <c r="J23" s="439"/>
      <c r="K23" s="439"/>
      <c r="L23" s="439"/>
    </row>
    <row r="24" spans="1:12" x14ac:dyDescent="0.2">
      <c r="A24" s="44"/>
      <c r="B24" s="668" t="s">
        <v>404</v>
      </c>
      <c r="C24" s="668"/>
      <c r="D24" s="668"/>
      <c r="E24" s="668"/>
      <c r="F24" s="668"/>
      <c r="G24" s="668"/>
      <c r="H24" s="668"/>
      <c r="I24" s="668"/>
      <c r="J24" s="668"/>
      <c r="K24" s="668"/>
    </row>
    <row r="25" spans="1:12" x14ac:dyDescent="0.2">
      <c r="A25" s="44"/>
      <c r="B25" s="669"/>
      <c r="C25" s="670"/>
      <c r="D25" s="670"/>
      <c r="E25" s="670"/>
      <c r="F25" s="670"/>
      <c r="G25" s="670"/>
      <c r="H25" s="670"/>
      <c r="I25" s="670"/>
      <c r="J25" s="670"/>
      <c r="K25" s="671"/>
    </row>
    <row r="26" spans="1:12" x14ac:dyDescent="0.2">
      <c r="A26" s="44"/>
      <c r="B26" s="672"/>
      <c r="C26" s="673"/>
      <c r="D26" s="673"/>
      <c r="E26" s="673"/>
      <c r="F26" s="673"/>
      <c r="G26" s="673"/>
      <c r="H26" s="673"/>
      <c r="I26" s="673"/>
      <c r="J26" s="673"/>
      <c r="K26" s="674"/>
    </row>
    <row r="27" spans="1:12" x14ac:dyDescent="0.2">
      <c r="A27" s="44"/>
      <c r="B27" s="672"/>
      <c r="C27" s="673"/>
      <c r="D27" s="673"/>
      <c r="E27" s="673"/>
      <c r="F27" s="673"/>
      <c r="G27" s="673"/>
      <c r="H27" s="673"/>
      <c r="I27" s="673"/>
      <c r="J27" s="673"/>
      <c r="K27" s="674"/>
    </row>
    <row r="28" spans="1:12" x14ac:dyDescent="0.2">
      <c r="B28" s="675"/>
      <c r="C28" s="676"/>
      <c r="D28" s="676"/>
      <c r="E28" s="676"/>
      <c r="F28" s="676"/>
      <c r="G28" s="676"/>
      <c r="H28" s="676"/>
      <c r="I28" s="676"/>
      <c r="J28" s="676"/>
      <c r="K28" s="677"/>
    </row>
    <row r="29" spans="1:12" x14ac:dyDescent="0.2">
      <c r="C29" t="s">
        <v>330</v>
      </c>
    </row>
    <row r="30" spans="1:12" ht="25.5" customHeight="1" x14ac:dyDescent="0.2">
      <c r="A30" s="369" t="s">
        <v>345</v>
      </c>
      <c r="B30" s="612" t="s">
        <v>405</v>
      </c>
      <c r="C30" s="612"/>
      <c r="D30" s="612"/>
      <c r="E30" s="612"/>
      <c r="F30" s="612"/>
      <c r="G30" s="612"/>
      <c r="H30" s="612"/>
      <c r="I30" s="612"/>
      <c r="J30" s="612"/>
      <c r="K30" s="612"/>
      <c r="L30" s="612"/>
    </row>
    <row r="31" spans="1:12" x14ac:dyDescent="0.2">
      <c r="A31" s="44"/>
      <c r="B31" s="664" t="s">
        <v>406</v>
      </c>
      <c r="C31" s="664"/>
      <c r="D31" s="664"/>
      <c r="E31" s="664"/>
      <c r="F31" s="664"/>
      <c r="G31" s="664"/>
      <c r="H31" s="664"/>
      <c r="I31" s="664"/>
      <c r="J31" s="664"/>
    </row>
    <row r="32" spans="1:12" x14ac:dyDescent="0.2">
      <c r="A32" s="44"/>
      <c r="B32" s="655"/>
      <c r="C32" s="656"/>
      <c r="D32" s="656"/>
      <c r="E32" s="656"/>
      <c r="F32" s="656"/>
      <c r="G32" s="656"/>
      <c r="H32" s="656"/>
      <c r="I32" s="656"/>
      <c r="J32" s="656"/>
      <c r="K32" s="657"/>
    </row>
    <row r="33" spans="1:15" x14ac:dyDescent="0.2">
      <c r="A33" s="44"/>
      <c r="B33" s="658"/>
      <c r="C33" s="659"/>
      <c r="D33" s="659"/>
      <c r="E33" s="659"/>
      <c r="F33" s="659"/>
      <c r="G33" s="659"/>
      <c r="H33" s="659"/>
      <c r="I33" s="659"/>
      <c r="J33" s="659"/>
      <c r="K33" s="660"/>
    </row>
    <row r="34" spans="1:15" x14ac:dyDescent="0.2">
      <c r="B34" s="661"/>
      <c r="C34" s="662"/>
      <c r="D34" s="662"/>
      <c r="E34" s="662"/>
      <c r="F34" s="662"/>
      <c r="G34" s="662"/>
      <c r="H34" s="662"/>
      <c r="I34" s="662"/>
      <c r="J34" s="662"/>
      <c r="K34" s="663"/>
    </row>
    <row r="35" spans="1:15" x14ac:dyDescent="0.2">
      <c r="B35" s="316"/>
      <c r="C35" s="316"/>
      <c r="D35" s="316"/>
      <c r="E35" s="316"/>
      <c r="F35" s="316"/>
      <c r="G35" s="316"/>
      <c r="H35" s="316"/>
      <c r="I35" s="316"/>
      <c r="J35" s="316"/>
      <c r="K35" s="316"/>
    </row>
    <row r="36" spans="1:15" x14ac:dyDescent="0.2">
      <c r="A36" s="369" t="s">
        <v>407</v>
      </c>
      <c r="B36" s="1" t="s">
        <v>408</v>
      </c>
      <c r="C36" s="1"/>
      <c r="D36" s="1"/>
      <c r="E36" s="1"/>
      <c r="F36" s="1"/>
      <c r="G36" s="1"/>
      <c r="H36" s="1"/>
      <c r="I36" s="1"/>
      <c r="J36" s="1"/>
      <c r="K36" s="1"/>
      <c r="N36" t="s">
        <v>409</v>
      </c>
    </row>
    <row r="37" spans="1:15" x14ac:dyDescent="0.2">
      <c r="A37" s="44"/>
      <c r="B37" s="1" t="s">
        <v>410</v>
      </c>
      <c r="C37" s="52"/>
      <c r="D37" s="52"/>
      <c r="E37" s="52"/>
      <c r="F37" s="52"/>
      <c r="G37" s="52"/>
      <c r="H37" s="52"/>
      <c r="I37" s="282"/>
      <c r="J37" s="282"/>
      <c r="K37" s="282"/>
    </row>
    <row r="38" spans="1:15" x14ac:dyDescent="0.2">
      <c r="A38" s="44"/>
      <c r="B38" s="642"/>
      <c r="C38" s="643"/>
      <c r="D38" s="317"/>
      <c r="E38" s="643"/>
      <c r="F38" s="643"/>
      <c r="G38" s="317"/>
      <c r="H38" s="317"/>
      <c r="I38" s="318"/>
      <c r="J38" s="319"/>
      <c r="K38" s="282"/>
    </row>
    <row r="39" spans="1:15" s="5" customFormat="1" x14ac:dyDescent="0.2">
      <c r="A39" s="369"/>
      <c r="B39" s="644"/>
      <c r="C39" s="645"/>
      <c r="D39" s="320" t="s">
        <v>369</v>
      </c>
      <c r="E39" s="645"/>
      <c r="F39" s="645"/>
      <c r="G39" s="320" t="s">
        <v>370</v>
      </c>
      <c r="H39" s="321" t="e">
        <f>B38/E38</f>
        <v>#DIV/0!</v>
      </c>
      <c r="I39" s="322"/>
      <c r="J39" s="323"/>
      <c r="K39" s="1"/>
    </row>
    <row r="40" spans="1:15" x14ac:dyDescent="0.2">
      <c r="A40" s="44"/>
      <c r="B40" s="646" t="s">
        <v>411</v>
      </c>
      <c r="C40" s="647"/>
      <c r="D40" s="647"/>
      <c r="E40" s="647"/>
      <c r="F40" s="647"/>
      <c r="G40" s="324"/>
      <c r="H40" s="324"/>
      <c r="I40" s="325"/>
      <c r="J40" s="323"/>
      <c r="K40" s="1"/>
    </row>
    <row r="41" spans="1:15" x14ac:dyDescent="0.2">
      <c r="A41" s="44"/>
      <c r="B41" s="648" t="e">
        <f>B38/E38</f>
        <v>#DIV/0!</v>
      </c>
      <c r="C41" s="649"/>
      <c r="D41" s="377"/>
      <c r="E41" s="652"/>
      <c r="F41" s="652"/>
      <c r="G41" s="324"/>
      <c r="H41" s="653" t="e">
        <f>B41*E41</f>
        <v>#DIV/0!</v>
      </c>
      <c r="I41" s="653"/>
      <c r="J41" s="277"/>
      <c r="K41" s="1"/>
    </row>
    <row r="42" spans="1:15" s="5" customFormat="1" ht="15" x14ac:dyDescent="0.2">
      <c r="A42" s="369"/>
      <c r="B42" s="650"/>
      <c r="C42" s="651"/>
      <c r="D42" s="326" t="s">
        <v>371</v>
      </c>
      <c r="E42" s="645"/>
      <c r="F42" s="645"/>
      <c r="G42" s="320" t="s">
        <v>370</v>
      </c>
      <c r="H42" s="654"/>
      <c r="I42" s="654"/>
      <c r="J42" s="327" t="s">
        <v>386</v>
      </c>
      <c r="K42" s="1"/>
    </row>
    <row r="43" spans="1:15" ht="12.75" customHeight="1" x14ac:dyDescent="0.2">
      <c r="B43" s="640" t="s">
        <v>412</v>
      </c>
      <c r="C43" s="641"/>
      <c r="D43" s="274"/>
      <c r="E43" s="328" t="s">
        <v>413</v>
      </c>
      <c r="F43" s="328"/>
      <c r="G43" s="329"/>
      <c r="H43" s="329"/>
      <c r="I43" s="329"/>
      <c r="J43" s="330"/>
      <c r="K43" s="331"/>
      <c r="L43" s="331"/>
      <c r="M43" s="331"/>
      <c r="N43" s="331"/>
      <c r="O43" s="331"/>
    </row>
    <row r="44" spans="1:15" ht="12.75" customHeight="1" x14ac:dyDescent="0.2">
      <c r="B44" s="332"/>
      <c r="C44" s="279"/>
      <c r="D44" s="279"/>
      <c r="E44" s="333"/>
      <c r="F44" s="333"/>
      <c r="G44" s="334"/>
      <c r="H44" s="334"/>
      <c r="I44" s="334"/>
      <c r="J44" s="335"/>
      <c r="K44" s="331"/>
      <c r="L44" s="331"/>
      <c r="M44" s="331"/>
      <c r="N44" s="331"/>
      <c r="O44" s="331"/>
    </row>
    <row r="45" spans="1:15" x14ac:dyDescent="0.2">
      <c r="B45" s="621" t="s">
        <v>414</v>
      </c>
      <c r="C45" s="621"/>
      <c r="D45" s="621"/>
      <c r="E45" s="621"/>
      <c r="F45" s="621"/>
      <c r="G45" s="621"/>
      <c r="H45" s="621"/>
      <c r="I45" s="621"/>
      <c r="J45" s="621"/>
      <c r="K45" s="621"/>
      <c r="L45" s="621"/>
    </row>
    <row r="47" spans="1:15" x14ac:dyDescent="0.2">
      <c r="A47" s="369" t="s">
        <v>415</v>
      </c>
      <c r="B47" s="1" t="s">
        <v>416</v>
      </c>
      <c r="C47" s="1"/>
      <c r="D47" s="1"/>
      <c r="E47" s="1"/>
      <c r="F47" s="1"/>
      <c r="G47" s="1"/>
      <c r="H47" s="1"/>
      <c r="I47" s="1"/>
      <c r="J47" s="1"/>
      <c r="K47" s="1"/>
      <c r="N47" t="s">
        <v>409</v>
      </c>
    </row>
    <row r="48" spans="1:15" x14ac:dyDescent="0.2">
      <c r="A48" s="44"/>
      <c r="B48" s="282" t="s">
        <v>410</v>
      </c>
      <c r="C48" s="52"/>
      <c r="D48" s="52"/>
      <c r="E48" s="52"/>
      <c r="F48" s="52"/>
      <c r="G48" s="52"/>
      <c r="H48" s="52"/>
      <c r="I48" s="282"/>
      <c r="J48" s="282"/>
      <c r="K48" s="282"/>
    </row>
    <row r="49" spans="1:15" x14ac:dyDescent="0.2">
      <c r="A49" s="44"/>
      <c r="B49" s="642"/>
      <c r="C49" s="643"/>
      <c r="D49" s="317"/>
      <c r="E49" s="643"/>
      <c r="F49" s="643"/>
      <c r="G49" s="317"/>
      <c r="H49" s="257"/>
      <c r="I49" s="257"/>
      <c r="J49" s="319"/>
      <c r="K49" s="282"/>
    </row>
    <row r="50" spans="1:15" s="5" customFormat="1" x14ac:dyDescent="0.2">
      <c r="A50" s="369"/>
      <c r="B50" s="644"/>
      <c r="C50" s="645"/>
      <c r="D50" s="320" t="s">
        <v>369</v>
      </c>
      <c r="E50" s="645"/>
      <c r="F50" s="645"/>
      <c r="G50" s="320" t="s">
        <v>370</v>
      </c>
      <c r="H50" s="349" t="e">
        <f>B49/E49</f>
        <v>#DIV/0!</v>
      </c>
      <c r="I50" s="336"/>
      <c r="J50" s="323"/>
      <c r="K50" s="1"/>
    </row>
    <row r="51" spans="1:15" x14ac:dyDescent="0.2">
      <c r="A51" s="44"/>
      <c r="B51" s="646" t="s">
        <v>411</v>
      </c>
      <c r="C51" s="647"/>
      <c r="D51" s="647"/>
      <c r="E51" s="647"/>
      <c r="F51" s="647"/>
      <c r="G51" s="324"/>
      <c r="H51" s="274"/>
      <c r="I51" s="274"/>
      <c r="J51" s="323"/>
      <c r="K51" s="1"/>
    </row>
    <row r="52" spans="1:15" x14ac:dyDescent="0.2">
      <c r="A52" s="44"/>
      <c r="B52" s="648" t="e">
        <f>B49/E49</f>
        <v>#DIV/0!</v>
      </c>
      <c r="C52" s="649"/>
      <c r="D52" s="377"/>
      <c r="E52" s="652"/>
      <c r="F52" s="652"/>
      <c r="G52" s="324"/>
      <c r="H52" s="653" t="e">
        <f>B52*E52</f>
        <v>#DIV/0!</v>
      </c>
      <c r="I52" s="653"/>
      <c r="J52" s="277"/>
      <c r="K52" s="1"/>
    </row>
    <row r="53" spans="1:15" s="5" customFormat="1" ht="15" x14ac:dyDescent="0.2">
      <c r="A53" s="369"/>
      <c r="B53" s="650"/>
      <c r="C53" s="651"/>
      <c r="D53" s="326" t="s">
        <v>371</v>
      </c>
      <c r="E53" s="645"/>
      <c r="F53" s="645"/>
      <c r="G53" s="337" t="s">
        <v>370</v>
      </c>
      <c r="H53" s="654"/>
      <c r="I53" s="654"/>
      <c r="J53" s="327" t="s">
        <v>386</v>
      </c>
      <c r="K53" s="1"/>
    </row>
    <row r="54" spans="1:15" ht="12.75" customHeight="1" x14ac:dyDescent="0.2">
      <c r="B54" s="640" t="s">
        <v>412</v>
      </c>
      <c r="C54" s="641"/>
      <c r="D54" s="274"/>
      <c r="E54" s="328" t="s">
        <v>413</v>
      </c>
      <c r="F54" s="328"/>
      <c r="G54" s="329"/>
      <c r="H54" s="274"/>
      <c r="I54" s="274"/>
      <c r="J54" s="330"/>
      <c r="K54" s="331"/>
      <c r="L54" s="331"/>
      <c r="M54" s="331"/>
      <c r="N54" s="331"/>
      <c r="O54" s="331"/>
    </row>
    <row r="55" spans="1:15" ht="12.75" customHeight="1" x14ac:dyDescent="0.2">
      <c r="B55" s="332"/>
      <c r="C55" s="279"/>
      <c r="D55" s="279"/>
      <c r="E55" s="333"/>
      <c r="F55" s="333"/>
      <c r="G55" s="334"/>
      <c r="H55" s="334"/>
      <c r="I55" s="334"/>
      <c r="J55" s="335"/>
      <c r="K55" s="331"/>
      <c r="L55" s="331"/>
      <c r="M55" s="331"/>
      <c r="N55" s="331"/>
      <c r="O55" s="331"/>
    </row>
    <row r="56" spans="1:15" ht="12.75" customHeight="1" x14ac:dyDescent="0.2">
      <c r="B56" s="621" t="s">
        <v>417</v>
      </c>
      <c r="C56" s="621"/>
      <c r="D56" s="621"/>
      <c r="E56" s="621"/>
      <c r="F56" s="621"/>
      <c r="G56" s="621"/>
      <c r="H56" s="621"/>
      <c r="I56" s="621"/>
      <c r="J56" s="621"/>
      <c r="K56" s="621"/>
      <c r="L56" s="621"/>
    </row>
  </sheetData>
  <mergeCells count="36">
    <mergeCell ref="A12:D12"/>
    <mergeCell ref="E12:J12"/>
    <mergeCell ref="A1:L1"/>
    <mergeCell ref="A2:L2"/>
    <mergeCell ref="B4:L4"/>
    <mergeCell ref="B7:L7"/>
    <mergeCell ref="B9:L9"/>
    <mergeCell ref="B31:J31"/>
    <mergeCell ref="A14:D14"/>
    <mergeCell ref="E14:J14"/>
    <mergeCell ref="B15:L15"/>
    <mergeCell ref="G17:J17"/>
    <mergeCell ref="B19:E19"/>
    <mergeCell ref="G19:J19"/>
    <mergeCell ref="I21:J21"/>
    <mergeCell ref="B23:L23"/>
    <mergeCell ref="B24:K24"/>
    <mergeCell ref="B25:K28"/>
    <mergeCell ref="B30:L30"/>
    <mergeCell ref="B32:K34"/>
    <mergeCell ref="B38:C39"/>
    <mergeCell ref="E38:F39"/>
    <mergeCell ref="B40:F40"/>
    <mergeCell ref="B41:C42"/>
    <mergeCell ref="E41:F42"/>
    <mergeCell ref="H41:I42"/>
    <mergeCell ref="B54:C54"/>
    <mergeCell ref="B56:L56"/>
    <mergeCell ref="B43:C43"/>
    <mergeCell ref="B45:L45"/>
    <mergeCell ref="B49:C50"/>
    <mergeCell ref="E49:F50"/>
    <mergeCell ref="B51:F51"/>
    <mergeCell ref="B52:C53"/>
    <mergeCell ref="E52:F53"/>
    <mergeCell ref="H52:I53"/>
  </mergeCells>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5FFA6395FFB742992F4905BB81E990" ma:contentTypeVersion="3" ma:contentTypeDescription="Create a new document." ma:contentTypeScope="" ma:versionID="cf2bbdf3f9e44a26fc59684698f63988">
  <xsd:schema xmlns:xsd="http://www.w3.org/2001/XMLSchema" xmlns:xs="http://www.w3.org/2001/XMLSchema" xmlns:p="http://schemas.microsoft.com/office/2006/metadata/properties" xmlns:ns2="05ededa8-7655-44ea-9986-eaf6a31fbeed" targetNamespace="http://schemas.microsoft.com/office/2006/metadata/properties" ma:root="true" ma:fieldsID="d8cd410538a3c892d86145feadc64f3e" ns2:_="">
    <xsd:import namespace="05ededa8-7655-44ea-9986-eaf6a31fbee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ededa8-7655-44ea-9986-eaf6a31fbe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94F3DE-F4B0-4F5B-8BBA-D2A5780E69ED}">
  <ds:schemaRefs>
    <ds:schemaRef ds:uri="http://purl.org/dc/dcmitype/"/>
    <ds:schemaRef ds:uri="http://www.w3.org/XML/1998/namespace"/>
    <ds:schemaRef ds:uri="http://schemas.microsoft.com/office/2006/documentManagement/types"/>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05ededa8-7655-44ea-9986-eaf6a31fbeed"/>
  </ds:schemaRefs>
</ds:datastoreItem>
</file>

<file path=customXml/itemProps2.xml><?xml version="1.0" encoding="utf-8"?>
<ds:datastoreItem xmlns:ds="http://schemas.openxmlformats.org/officeDocument/2006/customXml" ds:itemID="{F38CFF3C-789A-4903-B2E8-C807086B19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ededa8-7655-44ea-9986-eaf6a31fbe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282242-845E-49D1-9FFC-AB3CD7E6C4F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Budget Documents Checklist</vt:lpstr>
      <vt:lpstr>Budget Line Items</vt:lpstr>
      <vt:lpstr>Salary - Wage Detail</vt:lpstr>
      <vt:lpstr>Capital Needs</vt:lpstr>
      <vt:lpstr>5-Year Funding Projection</vt:lpstr>
      <vt:lpstr>Budget Summary</vt:lpstr>
      <vt:lpstr>Local Match ID</vt:lpstr>
      <vt:lpstr>Common Cost Worksheet</vt:lpstr>
      <vt:lpstr>Indrect Cost Worksheet</vt:lpstr>
      <vt:lpstr>'Budget Documents Checklist'!Text170</vt:lpstr>
      <vt:lpstr>'Local Match ID'!Text170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Donahue, Scott</dc:creator>
  <cp:keywords/>
  <dc:description/>
  <cp:lastModifiedBy>Donahue, Scott</cp:lastModifiedBy>
  <cp:revision/>
  <dcterms:created xsi:type="dcterms:W3CDTF">2026-09-25T10:58:36Z</dcterms:created>
  <dcterms:modified xsi:type="dcterms:W3CDTF">2026-09-25T12:07:30Z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0x010100B85FFA6395FFB742992F4905BB81E990</vt:lpwstr>
  </property>
</Properties>
</file>