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cts\4019795\4019795_0001\90_CAD Models and Sheets\04_CT_Transportation\Drainage\Calculations\Culvert Calcs\"/>
    </mc:Choice>
  </mc:AlternateContent>
  <bookViews>
    <workbookView xWindow="240" yWindow="60" windowWidth="24855" windowHeight="12780"/>
  </bookViews>
  <sheets>
    <sheet name="Pre" sheetId="1" r:id="rId1"/>
    <sheet name="Post" sheetId="5" r:id="rId2"/>
  </sheets>
  <definedNames>
    <definedName name="_xlnm.Print_Area" localSheetId="1">Post!$A$1:$I$23</definedName>
    <definedName name="_xlnm.Print_Area" localSheetId="0">Pre!$A$1:$I$21</definedName>
  </definedNames>
  <calcPr calcId="152511"/>
</workbook>
</file>

<file path=xl/calcChain.xml><?xml version="1.0" encoding="utf-8"?>
<calcChain xmlns="http://schemas.openxmlformats.org/spreadsheetml/2006/main">
  <c r="G4" i="1" l="1"/>
  <c r="G3" i="1"/>
  <c r="G4" i="5"/>
  <c r="G3" i="5"/>
  <c r="H21" i="1" l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23" i="5" l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I23" i="5" l="1"/>
  <c r="I15" i="5"/>
</calcChain>
</file>

<file path=xl/sharedStrings.xml><?xml version="1.0" encoding="utf-8"?>
<sst xmlns="http://schemas.openxmlformats.org/spreadsheetml/2006/main" count="84" uniqueCount="43">
  <si>
    <t>Culvert ID</t>
  </si>
  <si>
    <t>Residential</t>
  </si>
  <si>
    <t>Industrial</t>
  </si>
  <si>
    <t>C Values</t>
  </si>
  <si>
    <t>Woods</t>
  </si>
  <si>
    <t>C Value</t>
  </si>
  <si>
    <t>Total Area (Ac)</t>
  </si>
  <si>
    <t>Woods (Ac)</t>
  </si>
  <si>
    <t>Industrial (Ac)</t>
  </si>
  <si>
    <t>Residential (Ac)</t>
  </si>
  <si>
    <t>Culvert #</t>
  </si>
  <si>
    <t>EP-0101</t>
  </si>
  <si>
    <t>Open Space (Ac)</t>
  </si>
  <si>
    <t>Open Space</t>
  </si>
  <si>
    <t>Impervious</t>
  </si>
  <si>
    <t>EP-0102</t>
  </si>
  <si>
    <t>EP-0103</t>
  </si>
  <si>
    <t>EP-0104</t>
  </si>
  <si>
    <t>EP-0106</t>
  </si>
  <si>
    <t>EP-0107</t>
  </si>
  <si>
    <t>EP-0108</t>
  </si>
  <si>
    <t>EP-0109</t>
  </si>
  <si>
    <t>EP-0110</t>
  </si>
  <si>
    <t>EP-0115</t>
  </si>
  <si>
    <t>EP-0116</t>
  </si>
  <si>
    <t>EP-0117</t>
  </si>
  <si>
    <t>PP-0105</t>
  </si>
  <si>
    <t>Impervious (Ac)</t>
  </si>
  <si>
    <t>EP-0113</t>
  </si>
  <si>
    <t>PP-0114</t>
  </si>
  <si>
    <t>Pre Construction C Value Calcs</t>
  </si>
  <si>
    <t>Post-Construction C Value Calcs</t>
  </si>
  <si>
    <t>JOB:</t>
  </si>
  <si>
    <t>US-1 _ I-20</t>
  </si>
  <si>
    <t>SUBJECT:</t>
  </si>
  <si>
    <t>SHEET</t>
  </si>
  <si>
    <t>CALC'D BY:</t>
  </si>
  <si>
    <t>JMB</t>
  </si>
  <si>
    <t>DATE:</t>
  </si>
  <si>
    <t>OF</t>
  </si>
  <si>
    <t>CHEK'D BY:</t>
  </si>
  <si>
    <t>GPP</t>
  </si>
  <si>
    <t>C Value Calulations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</si>
</sst>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_);\(#,##0.000\)"/>
    <numFmt numFmtId="165" formatCode="0.0"/>
    <numFmt numFmtId="166" formatCode="[$-409]d\-mmm\-yy;@"/>
    <numFmt numFmtId="167" formatCode="0.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Times New Roman"/>
      <family val="1"/>
    </font>
    <font>
      <sz val="10"/>
      <name val="Trebuchet MS"/>
      <family val="2"/>
    </font>
    <font>
      <b/>
      <sz val="10"/>
      <name val="Trebuchet MS"/>
      <family val="2"/>
    </font>
    <font>
      <sz val="8"/>
      <name val="Trebuchet MS"/>
      <family val="2"/>
    </font>
    <font>
      <b/>
      <i/>
      <sz val="10"/>
      <color indexed="12"/>
      <name val="Trebuchet MS"/>
      <family val="2"/>
    </font>
    <font>
      <b/>
      <i/>
      <sz val="8"/>
      <name val="Trebuchet MS"/>
      <family val="2"/>
    </font>
    <font>
      <sz val="8"/>
      <name val="Arial"/>
      <family val="2"/>
    </font>
    <font>
      <sz val="10"/>
      <color indexed="12"/>
      <name val="Trebuchet MS"/>
      <family val="2"/>
    </font>
    <font>
      <sz val="10"/>
      <color indexed="12"/>
      <name val="Arial"/>
      <family val="2"/>
    </font>
    <font>
      <sz val="10"/>
      <color rgb="FF0000FF"/>
      <name val="Trebuchet MS"/>
      <family val="2"/>
    </font>
    <font>
      <sz val="8"/>
      <color indexed="8"/>
      <name val="Trebuchet MS"/>
      <family val="2"/>
    </font>
    <font>
      <sz val="9"/>
      <name val="Trebuchet MS"/>
      <family val="2"/>
    </font>
    <font>
      <sz val="1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0" fillId="0" borderId="3" xfId="0" applyBorder="1"/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4" borderId="3" xfId="0" applyFont="1" applyFill="1" applyBorder="1"/>
    <xf numFmtId="0" fontId="0" fillId="0" borderId="0" xfId="0" applyFill="1"/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1" fillId="4" borderId="11" xfId="0" applyFont="1" applyFill="1" applyBorder="1"/>
    <xf numFmtId="2" fontId="1" fillId="4" borderId="12" xfId="0" applyNumberFormat="1" applyFont="1" applyFill="1" applyBorder="1"/>
    <xf numFmtId="0" fontId="0" fillId="0" borderId="13" xfId="0" applyBorder="1"/>
    <xf numFmtId="2" fontId="1" fillId="4" borderId="14" xfId="0" applyNumberFormat="1" applyFont="1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4" borderId="16" xfId="0" applyFont="1" applyFill="1" applyBorder="1"/>
    <xf numFmtId="2" fontId="1" fillId="4" borderId="18" xfId="0" applyNumberFormat="1" applyFont="1" applyFill="1" applyBorder="1"/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2" fontId="5" fillId="0" borderId="20" xfId="0" applyNumberFormat="1" applyFont="1" applyBorder="1" applyAlignment="1" applyProtection="1">
      <alignment horizontal="center" vertical="center"/>
    </xf>
    <xf numFmtId="1" fontId="12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4" fillId="0" borderId="0" xfId="0" applyNumberFormat="1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horizontal="center"/>
    </xf>
    <xf numFmtId="1" fontId="13" fillId="0" borderId="0" xfId="0" applyNumberFormat="1" applyFont="1" applyFill="1" applyBorder="1" applyAlignment="1" applyProtection="1">
      <alignment horizontal="center" vertical="center"/>
    </xf>
    <xf numFmtId="1" fontId="14" fillId="0" borderId="25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2" fontId="11" fillId="0" borderId="0" xfId="0" applyNumberFormat="1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horizontal="right" vertical="center"/>
    </xf>
    <xf numFmtId="1" fontId="14" fillId="0" borderId="22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2" fontId="6" fillId="0" borderId="27" xfId="0" applyNumberFormat="1" applyFont="1" applyFill="1" applyBorder="1" applyAlignment="1">
      <alignment horizontal="right" vertical="center"/>
    </xf>
    <xf numFmtId="1" fontId="12" fillId="0" borderId="25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1" fontId="15" fillId="0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center" vertical="center"/>
    </xf>
    <xf numFmtId="167" fontId="15" fillId="0" borderId="0" xfId="0" applyNumberFormat="1" applyFont="1" applyFill="1" applyBorder="1" applyAlignment="1">
      <alignment horizontal="center"/>
    </xf>
    <xf numFmtId="0" fontId="6" fillId="0" borderId="19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10" fillId="0" borderId="27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6" fontId="10" fillId="0" borderId="27" xfId="0" applyNumberFormat="1" applyFont="1" applyFill="1" applyBorder="1" applyAlignment="1">
      <alignment vertical="center"/>
    </xf>
    <xf numFmtId="166" fontId="10" fillId="0" borderId="0" xfId="0" applyNumberFormat="1" applyFont="1" applyFill="1" applyBorder="1" applyAlignment="1">
      <alignment vertical="center"/>
    </xf>
    <xf numFmtId="0" fontId="0" fillId="0" borderId="0" xfId="0" applyBorder="1"/>
    <xf numFmtId="164" fontId="8" fillId="0" borderId="0" xfId="0" applyNumberFormat="1" applyFont="1" applyFill="1" applyBorder="1" applyAlignment="1" applyProtection="1">
      <alignment horizontal="center"/>
    </xf>
    <xf numFmtId="1" fontId="8" fillId="0" borderId="0" xfId="0" applyNumberFormat="1" applyFont="1" applyFill="1" applyBorder="1" applyAlignment="1" applyProtection="1">
      <alignment horizontal="center" vertical="center"/>
    </xf>
    <xf numFmtId="166" fontId="11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 applyProtection="1">
      <alignment horizontal="center"/>
    </xf>
    <xf numFmtId="0" fontId="0" fillId="0" borderId="20" xfId="0" applyBorder="1"/>
    <xf numFmtId="0" fontId="9" fillId="0" borderId="21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8" xfId="0" applyBorder="1" applyAlignment="1">
      <alignment vertical="center"/>
    </xf>
    <xf numFmtId="2" fontId="15" fillId="0" borderId="2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85725</xdr:rowOff>
    </xdr:from>
    <xdr:to>
      <xdr:col>4</xdr:col>
      <xdr:colOff>0</xdr:colOff>
      <xdr:row>3</xdr:row>
      <xdr:rowOff>85725</xdr:rowOff>
    </xdr:to>
    <xdr:pic>
      <xdr:nvPicPr>
        <xdr:cNvPr id="2" name="Picture 1" descr="BAR-W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85725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0</xdr:row>
      <xdr:rowOff>85725</xdr:rowOff>
    </xdr:from>
    <xdr:to>
      <xdr:col>4</xdr:col>
      <xdr:colOff>0</xdr:colOff>
      <xdr:row>3</xdr:row>
      <xdr:rowOff>85725</xdr:rowOff>
    </xdr:to>
    <xdr:pic>
      <xdr:nvPicPr>
        <xdr:cNvPr id="3" name="Picture 1" descr="BAR-W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85725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62593</xdr:colOff>
      <xdr:row>0</xdr:row>
      <xdr:rowOff>145597</xdr:rowOff>
    </xdr:from>
    <xdr:to>
      <xdr:col>2</xdr:col>
      <xdr:colOff>224234</xdr:colOff>
      <xdr:row>3</xdr:row>
      <xdr:rowOff>78922</xdr:rowOff>
    </xdr:to>
    <xdr:pic>
      <xdr:nvPicPr>
        <xdr:cNvPr id="4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93" y="145597"/>
          <a:ext cx="1457041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85725</xdr:rowOff>
    </xdr:from>
    <xdr:to>
      <xdr:col>4</xdr:col>
      <xdr:colOff>0</xdr:colOff>
      <xdr:row>3</xdr:row>
      <xdr:rowOff>85725</xdr:rowOff>
    </xdr:to>
    <xdr:pic>
      <xdr:nvPicPr>
        <xdr:cNvPr id="2" name="Picture 1" descr="BAR-W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85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0</xdr:row>
      <xdr:rowOff>85725</xdr:rowOff>
    </xdr:from>
    <xdr:to>
      <xdr:col>4</xdr:col>
      <xdr:colOff>0</xdr:colOff>
      <xdr:row>3</xdr:row>
      <xdr:rowOff>85725</xdr:rowOff>
    </xdr:to>
    <xdr:pic>
      <xdr:nvPicPr>
        <xdr:cNvPr id="3" name="Picture 1" descr="BAR-W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85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62593</xdr:colOff>
      <xdr:row>0</xdr:row>
      <xdr:rowOff>145597</xdr:rowOff>
    </xdr:from>
    <xdr:to>
      <xdr:col>2</xdr:col>
      <xdr:colOff>224234</xdr:colOff>
      <xdr:row>3</xdr:row>
      <xdr:rowOff>40822</xdr:rowOff>
    </xdr:to>
    <xdr:pic>
      <xdr:nvPicPr>
        <xdr:cNvPr id="4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93" y="145597"/>
          <a:ext cx="1467927" cy="5075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1"/>
  <sheetViews>
    <sheetView tabSelected="1" workbookViewId="0">
      <selection activeCell="I25" sqref="I25"/>
    </sheetView>
  </sheetViews>
  <sheetFormatPr defaultRowHeight="15" x14ac:dyDescent="0.25"/>
  <cols>
    <col min="1" max="1" width="9.7109375" bestFit="1" customWidth="1"/>
    <col min="2" max="2" width="9.7109375" customWidth="1"/>
    <col min="3" max="3" width="12" bestFit="1" customWidth="1"/>
    <col min="4" max="4" width="16.7109375" bestFit="1" customWidth="1"/>
    <col min="5" max="8" width="16.7109375" customWidth="1"/>
    <col min="11" max="11" width="11" bestFit="1" customWidth="1"/>
  </cols>
  <sheetData>
    <row r="1" spans="1:35" x14ac:dyDescent="0.25">
      <c r="A1" s="27"/>
      <c r="B1" s="28"/>
      <c r="C1" s="28"/>
      <c r="D1" s="52" t="s">
        <v>32</v>
      </c>
      <c r="E1" s="56" t="s">
        <v>33</v>
      </c>
      <c r="F1" s="29"/>
      <c r="G1" s="67"/>
      <c r="H1" s="68"/>
      <c r="I1" s="30">
        <v>1</v>
      </c>
    </row>
    <row r="2" spans="1:35" ht="15.75" thickBot="1" x14ac:dyDescent="0.3">
      <c r="A2" s="31"/>
      <c r="B2" s="32"/>
      <c r="C2" s="32"/>
      <c r="D2" s="53" t="s">
        <v>34</v>
      </c>
      <c r="E2" s="55" t="s">
        <v>42</v>
      </c>
      <c r="F2" s="33"/>
      <c r="G2" s="62"/>
      <c r="H2" s="69"/>
      <c r="I2" s="36" t="s">
        <v>35</v>
      </c>
    </row>
    <row r="3" spans="1:35" x14ac:dyDescent="0.25">
      <c r="A3" s="31"/>
      <c r="B3" s="32"/>
      <c r="C3" s="32"/>
      <c r="D3" s="53" t="s">
        <v>36</v>
      </c>
      <c r="E3" s="58" t="s">
        <v>37</v>
      </c>
      <c r="F3" s="39" t="s">
        <v>38</v>
      </c>
      <c r="G3" s="61">
        <f ca="1">TODAY()</f>
        <v>43544</v>
      </c>
      <c r="H3" s="70"/>
      <c r="I3" s="40" t="s">
        <v>39</v>
      </c>
    </row>
    <row r="4" spans="1:35" ht="15.75" thickBot="1" x14ac:dyDescent="0.3">
      <c r="A4" s="41"/>
      <c r="B4" s="42"/>
      <c r="C4" s="42"/>
      <c r="D4" s="54" t="s">
        <v>40</v>
      </c>
      <c r="E4" s="57" t="s">
        <v>41</v>
      </c>
      <c r="F4" s="43" t="s">
        <v>38</v>
      </c>
      <c r="G4" s="60">
        <f ca="1">TODAY()</f>
        <v>43544</v>
      </c>
      <c r="H4" s="71"/>
      <c r="I4" s="44">
        <v>2</v>
      </c>
    </row>
    <row r="5" spans="1:35" ht="17.25" thickBot="1" x14ac:dyDescent="0.35">
      <c r="A5" s="31"/>
      <c r="B5" s="32"/>
      <c r="C5" s="32"/>
      <c r="D5" s="45"/>
      <c r="E5" s="46"/>
      <c r="F5" s="47"/>
      <c r="G5" s="48"/>
      <c r="H5" s="49"/>
      <c r="I5" s="72"/>
      <c r="J5" s="46"/>
      <c r="K5" s="46"/>
      <c r="L5" s="46"/>
      <c r="M5" s="49"/>
      <c r="N5" s="49"/>
      <c r="O5" s="49"/>
      <c r="P5" s="49"/>
      <c r="Q5" s="49"/>
      <c r="R5" s="47"/>
      <c r="S5" s="45"/>
      <c r="T5" s="45"/>
      <c r="U5" s="50"/>
      <c r="V5" s="45"/>
      <c r="W5" s="45"/>
      <c r="X5" s="45"/>
      <c r="Y5" s="51"/>
      <c r="Z5" s="46"/>
      <c r="AA5" s="46"/>
      <c r="AB5" s="46"/>
      <c r="AC5" s="46"/>
      <c r="AD5" s="46"/>
      <c r="AE5" s="46"/>
      <c r="AF5" s="46"/>
      <c r="AG5" s="49"/>
      <c r="AH5" s="32"/>
      <c r="AI5" s="62"/>
    </row>
    <row r="6" spans="1:35" ht="16.5" thickBot="1" x14ac:dyDescent="0.3">
      <c r="A6" s="9" t="s">
        <v>30</v>
      </c>
      <c r="B6" s="10"/>
      <c r="C6" s="10"/>
      <c r="D6" s="10"/>
      <c r="E6" s="10"/>
      <c r="F6" s="10"/>
      <c r="G6" s="10"/>
      <c r="H6" s="10"/>
      <c r="I6" s="11"/>
      <c r="J6" s="8"/>
      <c r="K6" s="12" t="s">
        <v>3</v>
      </c>
      <c r="L6" s="12"/>
    </row>
    <row r="7" spans="1:35" ht="15.75" thickBot="1" x14ac:dyDescent="0.3">
      <c r="A7" s="13"/>
      <c r="B7" s="14"/>
      <c r="C7" s="14"/>
      <c r="D7" s="14"/>
      <c r="E7" s="14"/>
      <c r="F7" s="14"/>
      <c r="G7" s="14"/>
      <c r="H7" s="14"/>
      <c r="I7" s="15"/>
      <c r="J7" s="8"/>
      <c r="K7" t="s">
        <v>4</v>
      </c>
      <c r="L7">
        <v>0.25</v>
      </c>
    </row>
    <row r="8" spans="1:35" ht="15.75" thickBot="1" x14ac:dyDescent="0.3">
      <c r="A8" s="3" t="s">
        <v>10</v>
      </c>
      <c r="B8" s="3" t="s">
        <v>0</v>
      </c>
      <c r="C8" s="4" t="s">
        <v>7</v>
      </c>
      <c r="D8" s="5" t="s">
        <v>8</v>
      </c>
      <c r="E8" s="5" t="s">
        <v>9</v>
      </c>
      <c r="F8" s="5" t="s">
        <v>12</v>
      </c>
      <c r="G8" s="5" t="s">
        <v>27</v>
      </c>
      <c r="H8" s="5" t="s">
        <v>6</v>
      </c>
      <c r="I8" s="6" t="s">
        <v>5</v>
      </c>
      <c r="J8" s="8"/>
      <c r="K8" t="s">
        <v>2</v>
      </c>
      <c r="L8">
        <v>0.9</v>
      </c>
    </row>
    <row r="9" spans="1:35" x14ac:dyDescent="0.25">
      <c r="A9" s="16">
        <v>1</v>
      </c>
      <c r="B9" s="17" t="s">
        <v>11</v>
      </c>
      <c r="C9" s="17">
        <v>0</v>
      </c>
      <c r="D9" s="17">
        <v>0</v>
      </c>
      <c r="E9" s="17">
        <v>2.4352999999999998</v>
      </c>
      <c r="F9" s="17">
        <v>1.8771</v>
      </c>
      <c r="G9" s="17">
        <v>0.20680000000000001</v>
      </c>
      <c r="H9" s="18">
        <f>C9+D9+E9+F9+G9</f>
        <v>4.5192000000000005</v>
      </c>
      <c r="I9" s="19">
        <f>(((C9/H9)*$L$7)+((D9/H9))*$L$8)+(((E9/H9))*$L$9)+(((F9/H9))*$L$10)+(((G9/H9))*$L$11)</f>
        <v>0.51217582758010261</v>
      </c>
      <c r="J9" s="8"/>
      <c r="K9" t="s">
        <v>1</v>
      </c>
      <c r="L9">
        <v>0.6</v>
      </c>
    </row>
    <row r="10" spans="1:35" x14ac:dyDescent="0.25">
      <c r="A10" s="20">
        <v>2</v>
      </c>
      <c r="B10" s="1" t="s">
        <v>15</v>
      </c>
      <c r="C10" s="1">
        <v>0</v>
      </c>
      <c r="D10" s="1">
        <v>0</v>
      </c>
      <c r="E10" s="1">
        <v>2.4352999999999998</v>
      </c>
      <c r="F10" s="1">
        <v>1.8771</v>
      </c>
      <c r="G10" s="1">
        <v>0.20680000000000001</v>
      </c>
      <c r="H10" s="7">
        <f t="shared" ref="H10:H21" si="0">C10+D10+E10+F10+G10</f>
        <v>4.5192000000000005</v>
      </c>
      <c r="I10" s="21">
        <f>(((C10/H10)*$L$7)+((D10/H10))*$L$8)+(((E10/H10))*$L$9)+(((F10/H10))*$L$10)+(((G10/H10))*$L$11)</f>
        <v>0.51217582758010261</v>
      </c>
      <c r="J10" s="8"/>
      <c r="K10" t="s">
        <v>13</v>
      </c>
      <c r="L10">
        <v>0.35</v>
      </c>
    </row>
    <row r="11" spans="1:35" x14ac:dyDescent="0.25">
      <c r="A11" s="20">
        <v>3</v>
      </c>
      <c r="B11" s="2" t="s">
        <v>16</v>
      </c>
      <c r="C11" s="1">
        <v>6.5162000000000004</v>
      </c>
      <c r="D11" s="1">
        <v>0</v>
      </c>
      <c r="E11" s="1">
        <v>1.8328</v>
      </c>
      <c r="F11" s="1">
        <v>1.0128999999999999</v>
      </c>
      <c r="G11" s="1">
        <v>0.22489999999999999</v>
      </c>
      <c r="H11" s="7">
        <f t="shared" si="0"/>
        <v>9.5868000000000002</v>
      </c>
      <c r="I11" s="21">
        <f>(((C11/H11)*$L$7)+((D11/H11))*$L$8)+(((E11/H11))*$L$9)+(((F11/H11))*$L$10)+(((G11/H11))*$L$11)</f>
        <v>0.3438999457587516</v>
      </c>
      <c r="J11" s="8"/>
      <c r="K11" t="s">
        <v>14</v>
      </c>
      <c r="L11">
        <v>0.95</v>
      </c>
    </row>
    <row r="12" spans="1:35" x14ac:dyDescent="0.25">
      <c r="A12" s="20">
        <v>4</v>
      </c>
      <c r="B12" s="1" t="s">
        <v>17</v>
      </c>
      <c r="C12" s="1">
        <v>4.0019999999999998</v>
      </c>
      <c r="D12" s="1">
        <v>0</v>
      </c>
      <c r="E12" s="1">
        <v>1.6802999999999999</v>
      </c>
      <c r="F12" s="1">
        <v>1.0128999999999999</v>
      </c>
      <c r="G12" s="1">
        <v>0</v>
      </c>
      <c r="H12" s="7">
        <f t="shared" si="0"/>
        <v>6.6951999999999998</v>
      </c>
      <c r="I12" s="21">
        <f>(((C12/H12)*$L$7)+((D12/H12))*$L$8)+(((E12/H12))*$L$9)+(((F12/H12))*$L$10)+(((G12/H12))*$L$11)</f>
        <v>0.35296854462898797</v>
      </c>
      <c r="J12" s="8"/>
    </row>
    <row r="13" spans="1:35" x14ac:dyDescent="0.25">
      <c r="A13" s="20">
        <v>6</v>
      </c>
      <c r="B13" s="1" t="s">
        <v>18</v>
      </c>
      <c r="C13" s="1">
        <v>10.2736</v>
      </c>
      <c r="D13" s="1">
        <v>0</v>
      </c>
      <c r="E13" s="1">
        <v>1.5193000000000001</v>
      </c>
      <c r="F13" s="1">
        <v>2.1499000000000001</v>
      </c>
      <c r="G13" s="1">
        <v>0.97729999999999995</v>
      </c>
      <c r="H13" s="7">
        <f t="shared" si="0"/>
        <v>14.9201</v>
      </c>
      <c r="I13" s="21">
        <f>(((C13/H13)*$L$7)+((D13/H13))*$L$8)+(((E13/H13))*$L$9)+(((F13/H13))*$L$10)+(((G13/H13))*$L$11)</f>
        <v>0.34590116688225953</v>
      </c>
      <c r="J13" s="8"/>
    </row>
    <row r="14" spans="1:35" x14ac:dyDescent="0.25">
      <c r="A14" s="20">
        <v>7</v>
      </c>
      <c r="B14" s="2" t="s">
        <v>19</v>
      </c>
      <c r="C14" s="1">
        <v>2.6720000000000002</v>
      </c>
      <c r="D14" s="1">
        <v>3.4849999999999999</v>
      </c>
      <c r="E14" s="1">
        <v>0</v>
      </c>
      <c r="F14" s="1">
        <v>2.1189</v>
      </c>
      <c r="G14" s="1">
        <v>1.7338</v>
      </c>
      <c r="H14" s="7">
        <f t="shared" si="0"/>
        <v>10.0097</v>
      </c>
      <c r="I14" s="21">
        <f>(((C14/H14)*$L$7)+((D14/H14))*$L$8)+(((E14/H14))*$L$9)+(((F14/H14))*$L$10)+(((G14/H14))*$L$11)</f>
        <v>0.61872233933084897</v>
      </c>
      <c r="J14" s="8"/>
    </row>
    <row r="15" spans="1:35" x14ac:dyDescent="0.25">
      <c r="A15" s="20">
        <v>8</v>
      </c>
      <c r="B15" s="1" t="s">
        <v>20</v>
      </c>
      <c r="C15" s="1">
        <v>0.38090000000000002</v>
      </c>
      <c r="D15" s="1">
        <v>0</v>
      </c>
      <c r="E15" s="1">
        <v>0</v>
      </c>
      <c r="F15" s="1">
        <v>2.7498999999999998</v>
      </c>
      <c r="G15" s="1">
        <v>1.4055</v>
      </c>
      <c r="H15" s="7">
        <f t="shared" si="0"/>
        <v>4.5362999999999998</v>
      </c>
      <c r="I15" s="21">
        <f>(((C15/H15)*$L$7)+((D15/H15))*$L$8)+(((E15/H15))*$L$9)+(((F15/H15))*$L$10)+(((G15/H15))*$L$11)</f>
        <v>0.52750369243656725</v>
      </c>
      <c r="J15" s="8"/>
    </row>
    <row r="16" spans="1:35" x14ac:dyDescent="0.25">
      <c r="A16" s="20">
        <v>9</v>
      </c>
      <c r="B16" s="2" t="s">
        <v>21</v>
      </c>
      <c r="C16" s="1">
        <v>0</v>
      </c>
      <c r="D16" s="1">
        <v>0</v>
      </c>
      <c r="E16" s="1">
        <v>0</v>
      </c>
      <c r="F16" s="1">
        <v>0</v>
      </c>
      <c r="G16" s="1">
        <v>0.33439999999999998</v>
      </c>
      <c r="H16" s="7">
        <f t="shared" si="0"/>
        <v>0.33439999999999998</v>
      </c>
      <c r="I16" s="21">
        <f>(((C16/H16)*$L$7)+((D16/H16))*$L$8)+(((E16/H16))*$L$9)+(((F16/H16))*$L$10)+(((G16/H16))*$L$11)</f>
        <v>0.95</v>
      </c>
      <c r="J16" s="8"/>
    </row>
    <row r="17" spans="1:10" x14ac:dyDescent="0.25">
      <c r="A17" s="20">
        <v>10</v>
      </c>
      <c r="B17" s="1" t="s">
        <v>22</v>
      </c>
      <c r="C17" s="1">
        <v>0</v>
      </c>
      <c r="D17" s="1">
        <v>0</v>
      </c>
      <c r="E17" s="1">
        <v>0</v>
      </c>
      <c r="F17" s="1">
        <v>0.15429999999999999</v>
      </c>
      <c r="G17" s="1">
        <v>0.11840000000000001</v>
      </c>
      <c r="H17" s="7">
        <f t="shared" si="0"/>
        <v>0.2727</v>
      </c>
      <c r="I17" s="21">
        <f>(((C17/H17)*$L$7)+((D17/H17))*$L$8)+(((E17/H17))*$L$9)+(((F17/H17))*$L$10)+(((G17/H17))*$L$11)</f>
        <v>0.61050605060506047</v>
      </c>
      <c r="J17" s="8"/>
    </row>
    <row r="18" spans="1:10" x14ac:dyDescent="0.25">
      <c r="A18" s="20">
        <v>13</v>
      </c>
      <c r="B18" s="2" t="s">
        <v>28</v>
      </c>
      <c r="C18" s="1">
        <v>9.6646000000000001</v>
      </c>
      <c r="D18" s="1">
        <v>0.1653</v>
      </c>
      <c r="E18" s="1">
        <v>0</v>
      </c>
      <c r="F18" s="1">
        <v>10.487500000000001</v>
      </c>
      <c r="G18" s="1">
        <v>0.44629999999999997</v>
      </c>
      <c r="H18" s="7">
        <f t="shared" si="0"/>
        <v>20.7637</v>
      </c>
      <c r="I18" s="21">
        <f>(((C18/H18)*$L$7)+((D18/H18))*$L$8)+(((E18/H18))*$L$9)+(((F18/H18))*$L$10)+(((G18/H18))*$L$11)</f>
        <v>0.32072944610064674</v>
      </c>
    </row>
    <row r="19" spans="1:10" x14ac:dyDescent="0.25">
      <c r="A19" s="20">
        <v>15</v>
      </c>
      <c r="B19" s="2" t="s">
        <v>23</v>
      </c>
      <c r="C19" s="1">
        <v>2.0507</v>
      </c>
      <c r="D19" s="1">
        <v>0</v>
      </c>
      <c r="E19" s="1">
        <v>0</v>
      </c>
      <c r="F19" s="1">
        <v>1.0327</v>
      </c>
      <c r="G19" s="1">
        <v>0.23630000000000001</v>
      </c>
      <c r="H19" s="7">
        <f t="shared" si="0"/>
        <v>3.3197000000000001</v>
      </c>
      <c r="I19" s="21">
        <f>(((C19/H19)*$L$7)+((D19/H19))*$L$8)+(((E19/H19))*$L$9)+(((F19/H19))*$L$10)+(((G19/H19))*$L$11)</f>
        <v>0.33093502424917909</v>
      </c>
    </row>
    <row r="20" spans="1:10" x14ac:dyDescent="0.25">
      <c r="A20" s="20">
        <v>16</v>
      </c>
      <c r="B20" s="1" t="s">
        <v>24</v>
      </c>
      <c r="C20" s="1">
        <v>3.5213000000000001</v>
      </c>
      <c r="D20" s="1">
        <v>0</v>
      </c>
      <c r="E20" s="1">
        <v>0.37080000000000002</v>
      </c>
      <c r="F20" s="1">
        <v>0.7087</v>
      </c>
      <c r="G20" s="1">
        <v>0.28889999999999999</v>
      </c>
      <c r="H20" s="7">
        <f t="shared" si="0"/>
        <v>4.8897000000000004</v>
      </c>
      <c r="I20" s="21">
        <f>(((C20/H20)*$L$7)+((D20/H20))*$L$8)+(((E20/H20))*$L$9)+(((F20/H20))*$L$10)+(((G20/H20))*$L$11)</f>
        <v>0.33239360287952224</v>
      </c>
    </row>
    <row r="21" spans="1:10" ht="15.75" thickBot="1" x14ac:dyDescent="0.3">
      <c r="A21" s="22">
        <v>17</v>
      </c>
      <c r="B21" s="23" t="s">
        <v>25</v>
      </c>
      <c r="C21" s="24">
        <v>40.89</v>
      </c>
      <c r="D21" s="24">
        <v>3.3024</v>
      </c>
      <c r="E21" s="24">
        <v>1.1216999999999999</v>
      </c>
      <c r="F21" s="24">
        <v>0</v>
      </c>
      <c r="G21" s="24">
        <v>0.55430000000000001</v>
      </c>
      <c r="H21" s="25">
        <f t="shared" si="0"/>
        <v>45.868399999999994</v>
      </c>
      <c r="I21" s="26">
        <f>(((C21/H21)*$L$7)+((D21/H21))*$L$8)+(((E21/H21))*$L$9)+(((F21/H21))*$L$10)+(((G21/H21))*$L$11)</f>
        <v>0.31381659268690426</v>
      </c>
    </row>
  </sheetData>
  <mergeCells count="3">
    <mergeCell ref="A6:I6"/>
    <mergeCell ref="K6:L6"/>
    <mergeCell ref="A7:I7"/>
  </mergeCells>
  <pageMargins left="0.7" right="0.7" top="0.75" bottom="0.75" header="0.3" footer="0.3"/>
  <pageSetup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3"/>
  <sheetViews>
    <sheetView zoomScaleNormal="100" workbookViewId="0">
      <selection activeCell="A5" sqref="A5:XFD5"/>
    </sheetView>
  </sheetViews>
  <sheetFormatPr defaultRowHeight="15" x14ac:dyDescent="0.25"/>
  <cols>
    <col min="1" max="1" width="9.7109375" bestFit="1" customWidth="1"/>
    <col min="2" max="2" width="9.7109375" customWidth="1"/>
    <col min="3" max="3" width="12" bestFit="1" customWidth="1"/>
    <col min="4" max="4" width="16.7109375" bestFit="1" customWidth="1"/>
    <col min="5" max="8" width="16.7109375" customWidth="1"/>
    <col min="11" max="11" width="11" bestFit="1" customWidth="1"/>
  </cols>
  <sheetData>
    <row r="1" spans="1:35" ht="15.75" x14ac:dyDescent="0.3">
      <c r="A1" s="27"/>
      <c r="B1" s="28"/>
      <c r="C1" s="28"/>
      <c r="D1" s="52" t="s">
        <v>32</v>
      </c>
      <c r="E1" s="56" t="s">
        <v>33</v>
      </c>
      <c r="F1" s="29"/>
      <c r="G1" s="67"/>
      <c r="H1" s="68"/>
      <c r="I1" s="30">
        <v>2</v>
      </c>
      <c r="J1" s="59"/>
      <c r="K1" s="59"/>
      <c r="L1" s="59"/>
      <c r="M1" s="59"/>
      <c r="N1" s="59"/>
      <c r="O1" s="59"/>
      <c r="P1" s="59"/>
      <c r="Q1" s="59"/>
      <c r="R1" s="62"/>
      <c r="S1" s="63"/>
      <c r="T1" s="63"/>
      <c r="U1" s="64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32"/>
      <c r="AI1" s="62"/>
    </row>
    <row r="2" spans="1:35" ht="16.5" thickBot="1" x14ac:dyDescent="0.35">
      <c r="A2" s="31"/>
      <c r="B2" s="32"/>
      <c r="C2" s="32"/>
      <c r="D2" s="53" t="s">
        <v>34</v>
      </c>
      <c r="E2" s="55" t="s">
        <v>42</v>
      </c>
      <c r="F2" s="33"/>
      <c r="G2" s="62"/>
      <c r="H2" s="69"/>
      <c r="I2" s="36" t="s">
        <v>35</v>
      </c>
      <c r="J2" s="55"/>
      <c r="K2" s="55"/>
      <c r="L2" s="55"/>
      <c r="M2" s="55"/>
      <c r="N2" s="55"/>
      <c r="O2" s="55"/>
      <c r="P2" s="55"/>
      <c r="Q2" s="55"/>
      <c r="R2" s="62"/>
      <c r="S2" s="34"/>
      <c r="T2" s="34"/>
      <c r="U2" s="35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32"/>
      <c r="AI2" s="62"/>
    </row>
    <row r="3" spans="1:35" ht="15.75" x14ac:dyDescent="0.3">
      <c r="A3" s="31"/>
      <c r="B3" s="32"/>
      <c r="C3" s="32"/>
      <c r="D3" s="53" t="s">
        <v>36</v>
      </c>
      <c r="E3" s="58" t="s">
        <v>37</v>
      </c>
      <c r="F3" s="39" t="s">
        <v>38</v>
      </c>
      <c r="G3" s="61">
        <f ca="1">TODAY()</f>
        <v>43544</v>
      </c>
      <c r="H3" s="70"/>
      <c r="I3" s="40" t="s">
        <v>39</v>
      </c>
      <c r="J3" s="59"/>
      <c r="K3" s="38"/>
      <c r="L3" s="38"/>
      <c r="M3" s="62"/>
      <c r="N3" s="62"/>
      <c r="O3" s="61"/>
      <c r="P3" s="61"/>
      <c r="Q3" s="65"/>
      <c r="R3" s="62"/>
      <c r="S3" s="34"/>
      <c r="T3" s="34"/>
      <c r="U3" s="37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32"/>
      <c r="AI3" s="62"/>
    </row>
    <row r="4" spans="1:35" ht="16.5" thickBot="1" x14ac:dyDescent="0.35">
      <c r="A4" s="41"/>
      <c r="B4" s="42"/>
      <c r="C4" s="42"/>
      <c r="D4" s="54" t="s">
        <v>40</v>
      </c>
      <c r="E4" s="57" t="s">
        <v>41</v>
      </c>
      <c r="F4" s="43" t="s">
        <v>38</v>
      </c>
      <c r="G4" s="60">
        <f ca="1">TODAY()</f>
        <v>43544</v>
      </c>
      <c r="H4" s="71"/>
      <c r="I4" s="44">
        <v>2</v>
      </c>
      <c r="J4" s="59"/>
      <c r="K4" s="38"/>
      <c r="L4" s="38"/>
      <c r="M4" s="62"/>
      <c r="N4" s="62"/>
      <c r="O4" s="61"/>
      <c r="P4" s="61"/>
      <c r="Q4" s="65"/>
      <c r="R4" s="62"/>
      <c r="S4" s="66"/>
      <c r="T4" s="66"/>
      <c r="U4" s="37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32"/>
      <c r="AI4" s="62"/>
    </row>
    <row r="5" spans="1:35" ht="17.25" thickBot="1" x14ac:dyDescent="0.35">
      <c r="A5" s="31"/>
      <c r="B5" s="32"/>
      <c r="C5" s="32"/>
      <c r="D5" s="45"/>
      <c r="E5" s="46"/>
      <c r="F5" s="47"/>
      <c r="G5" s="48"/>
      <c r="H5" s="49"/>
      <c r="I5" s="72"/>
      <c r="J5" s="46"/>
      <c r="K5" s="46"/>
      <c r="L5" s="46"/>
      <c r="M5" s="49"/>
      <c r="N5" s="49"/>
      <c r="O5" s="49"/>
      <c r="P5" s="49"/>
      <c r="Q5" s="49"/>
      <c r="R5" s="47"/>
      <c r="S5" s="45"/>
      <c r="T5" s="45"/>
      <c r="U5" s="50"/>
      <c r="V5" s="45"/>
      <c r="W5" s="45"/>
      <c r="X5" s="45"/>
      <c r="Y5" s="51"/>
      <c r="Z5" s="46"/>
      <c r="AA5" s="46"/>
      <c r="AB5" s="46"/>
      <c r="AC5" s="46"/>
      <c r="AD5" s="46"/>
      <c r="AE5" s="46"/>
      <c r="AF5" s="46"/>
      <c r="AG5" s="49"/>
      <c r="AH5" s="32"/>
      <c r="AI5" s="62"/>
    </row>
    <row r="6" spans="1:35" ht="16.5" thickBot="1" x14ac:dyDescent="0.3">
      <c r="A6" s="9" t="s">
        <v>31</v>
      </c>
      <c r="B6" s="10"/>
      <c r="C6" s="10"/>
      <c r="D6" s="10"/>
      <c r="E6" s="10"/>
      <c r="F6" s="10"/>
      <c r="G6" s="10"/>
      <c r="H6" s="10"/>
      <c r="I6" s="11"/>
    </row>
    <row r="7" spans="1:35" ht="15.75" thickBot="1" x14ac:dyDescent="0.3">
      <c r="A7" s="13"/>
      <c r="B7" s="14"/>
      <c r="C7" s="14"/>
      <c r="D7" s="14"/>
      <c r="E7" s="14"/>
      <c r="F7" s="14"/>
      <c r="G7" s="14"/>
      <c r="H7" s="14"/>
      <c r="I7" s="15"/>
    </row>
    <row r="8" spans="1:35" ht="15.75" thickBot="1" x14ac:dyDescent="0.3">
      <c r="A8" s="3" t="s">
        <v>10</v>
      </c>
      <c r="B8" s="3" t="s">
        <v>0</v>
      </c>
      <c r="C8" s="4" t="s">
        <v>7</v>
      </c>
      <c r="D8" s="5" t="s">
        <v>8</v>
      </c>
      <c r="E8" s="5" t="s">
        <v>9</v>
      </c>
      <c r="F8" s="5" t="s">
        <v>12</v>
      </c>
      <c r="G8" s="5" t="s">
        <v>27</v>
      </c>
      <c r="H8" s="5" t="s">
        <v>6</v>
      </c>
      <c r="I8" s="6" t="s">
        <v>5</v>
      </c>
    </row>
    <row r="9" spans="1:35" x14ac:dyDescent="0.25">
      <c r="A9" s="16">
        <v>1</v>
      </c>
      <c r="B9" s="17" t="s">
        <v>11</v>
      </c>
      <c r="C9" s="17">
        <v>0</v>
      </c>
      <c r="D9" s="17">
        <v>0</v>
      </c>
      <c r="E9" s="17">
        <v>2.4352999999999998</v>
      </c>
      <c r="F9" s="17">
        <v>1.8771</v>
      </c>
      <c r="G9" s="17">
        <v>0.51800000000000002</v>
      </c>
      <c r="H9" s="18">
        <f>C9+D9+E9+F9+G9</f>
        <v>4.8304</v>
      </c>
      <c r="I9" s="19">
        <f>(((C9/H9)*$L$11)+((D9/H9))*$L$12)+(((E9/H9))*$L$13)+(((F9/H9))*$L$14)+(((G9/H9))*$L$15)</f>
        <v>0.54038278403444839</v>
      </c>
    </row>
    <row r="10" spans="1:35" x14ac:dyDescent="0.25">
      <c r="A10" s="20">
        <v>2</v>
      </c>
      <c r="B10" s="1" t="s">
        <v>15</v>
      </c>
      <c r="C10" s="1">
        <v>0</v>
      </c>
      <c r="D10" s="1">
        <v>0</v>
      </c>
      <c r="E10" s="1">
        <v>2.4352999999999998</v>
      </c>
      <c r="F10" s="1">
        <v>1.8771</v>
      </c>
      <c r="G10" s="1">
        <v>0.51800000000000002</v>
      </c>
      <c r="H10" s="7">
        <f t="shared" ref="H10:H23" si="0">C10+D10+E10+F10+G10</f>
        <v>4.8304</v>
      </c>
      <c r="I10" s="21">
        <f>(((C10/H10)*$L$11)+((D10/H10))*$L$12)+(((E10/H10))*$L$13)+(((F10/H10))*$L$14)+(((G10/H10))*$L$15)</f>
        <v>0.54038278403444839</v>
      </c>
      <c r="J10" s="8"/>
      <c r="K10" s="12" t="s">
        <v>3</v>
      </c>
      <c r="L10" s="12"/>
    </row>
    <row r="11" spans="1:35" x14ac:dyDescent="0.25">
      <c r="A11" s="20">
        <v>3</v>
      </c>
      <c r="B11" s="2" t="s">
        <v>16</v>
      </c>
      <c r="C11" s="1">
        <v>5.9076000000000004</v>
      </c>
      <c r="D11" s="1">
        <v>0</v>
      </c>
      <c r="E11" s="1">
        <v>3.5312999999999999</v>
      </c>
      <c r="F11" s="1">
        <v>0</v>
      </c>
      <c r="G11" s="1">
        <v>0.432</v>
      </c>
      <c r="H11" s="7">
        <f t="shared" si="0"/>
        <v>9.8709000000000007</v>
      </c>
      <c r="I11" s="21">
        <f>(((C11/H11)*$L$11)+((D11/H11))*$L$12)+(((E11/H11))*$L$13)+(((F11/H11))*$L$14)+(((G11/H11))*$L$15)</f>
        <v>0.40584749111023311</v>
      </c>
      <c r="J11" s="8"/>
      <c r="K11" t="s">
        <v>4</v>
      </c>
      <c r="L11">
        <v>0.25</v>
      </c>
    </row>
    <row r="12" spans="1:35" x14ac:dyDescent="0.25">
      <c r="A12" s="20">
        <v>4</v>
      </c>
      <c r="B12" s="1" t="s">
        <v>17</v>
      </c>
      <c r="C12" s="1">
        <v>3.6543000000000001</v>
      </c>
      <c r="D12" s="1">
        <v>0</v>
      </c>
      <c r="E12" s="1">
        <v>3.0648</v>
      </c>
      <c r="F12" s="1">
        <v>0</v>
      </c>
      <c r="G12" s="1">
        <v>0.1105</v>
      </c>
      <c r="H12" s="7">
        <f t="shared" si="0"/>
        <v>6.8296000000000001</v>
      </c>
      <c r="I12" s="21">
        <f>(((C12/H12)*$L$11)+((D12/H12))*$L$12)+(((E12/H12))*$L$13)+(((F12/H12))*$L$14)+(((G12/H12))*$L$15)</f>
        <v>0.4183890711022607</v>
      </c>
      <c r="J12" s="8"/>
      <c r="K12" t="s">
        <v>2</v>
      </c>
      <c r="L12">
        <v>0.9</v>
      </c>
    </row>
    <row r="13" spans="1:35" x14ac:dyDescent="0.25">
      <c r="A13" s="20">
        <v>5</v>
      </c>
      <c r="B13" s="2" t="s">
        <v>26</v>
      </c>
      <c r="C13" s="1">
        <v>14.3391</v>
      </c>
      <c r="D13" s="1">
        <v>9.2123000000000008</v>
      </c>
      <c r="E13" s="1">
        <v>1.0386</v>
      </c>
      <c r="F13" s="1">
        <v>3.6970999999999998</v>
      </c>
      <c r="G13" s="1">
        <v>4.0694999999999997</v>
      </c>
      <c r="H13" s="7">
        <f t="shared" si="0"/>
        <v>32.3566</v>
      </c>
      <c r="I13" s="21">
        <f>(((C13/H13)*$L$11)+((D13/H13))*$L$12)+(((E13/H13))*$L$13)+(((F13/H13))*$L$14)+(((G13/H13))*$L$15)</f>
        <v>0.5457623792363846</v>
      </c>
      <c r="J13" s="8"/>
      <c r="K13" t="s">
        <v>1</v>
      </c>
      <c r="L13">
        <v>0.6</v>
      </c>
    </row>
    <row r="14" spans="1:35" x14ac:dyDescent="0.25">
      <c r="A14" s="20">
        <v>6</v>
      </c>
      <c r="B14" s="1" t="s">
        <v>18</v>
      </c>
      <c r="C14" s="1">
        <v>9.6978000000000009</v>
      </c>
      <c r="D14" s="1">
        <v>0</v>
      </c>
      <c r="E14" s="1">
        <v>1.0386</v>
      </c>
      <c r="F14" s="1">
        <v>1.3211999999999999</v>
      </c>
      <c r="G14" s="1">
        <v>1.6950000000000001</v>
      </c>
      <c r="H14" s="7">
        <f t="shared" si="0"/>
        <v>13.752600000000001</v>
      </c>
      <c r="I14" s="21">
        <f>(((C14/H14)*$L$11)+((D14/H14))*$L$12)+(((E14/H14))*$L$13)+(((F14/H14))*$L$14)+(((G14/H14))*$L$15)</f>
        <v>0.37231359888312032</v>
      </c>
      <c r="J14" s="8"/>
      <c r="K14" t="s">
        <v>13</v>
      </c>
      <c r="L14">
        <v>0.35</v>
      </c>
    </row>
    <row r="15" spans="1:35" x14ac:dyDescent="0.25">
      <c r="A15" s="20">
        <v>7</v>
      </c>
      <c r="B15" s="2" t="s">
        <v>19</v>
      </c>
      <c r="C15" s="1">
        <v>3.0606</v>
      </c>
      <c r="D15" s="1">
        <v>3.2879999999999998</v>
      </c>
      <c r="E15" s="1">
        <v>0</v>
      </c>
      <c r="F15" s="1">
        <v>1.3505</v>
      </c>
      <c r="G15" s="1">
        <v>2.855</v>
      </c>
      <c r="H15" s="7">
        <f t="shared" si="0"/>
        <v>10.5541</v>
      </c>
      <c r="I15" s="21">
        <f>(((C15/H15)*$L$11)+((D15/H15))*$L$12)+(((E15/H15))*$L$13)+(((F15/H15))*$L$14)+(((G15/H15))*$L$15)</f>
        <v>0.65465316796316109</v>
      </c>
      <c r="J15" s="8"/>
      <c r="K15" t="s">
        <v>14</v>
      </c>
      <c r="L15">
        <v>0.95</v>
      </c>
    </row>
    <row r="16" spans="1:35" x14ac:dyDescent="0.25">
      <c r="A16" s="20">
        <v>8</v>
      </c>
      <c r="B16" s="1" t="s">
        <v>20</v>
      </c>
      <c r="C16" s="1">
        <v>0</v>
      </c>
      <c r="D16" s="1">
        <v>0</v>
      </c>
      <c r="E16" s="1">
        <v>0</v>
      </c>
      <c r="F16" s="1">
        <v>2.8624999999999998</v>
      </c>
      <c r="G16" s="1">
        <v>2.0802999999999998</v>
      </c>
      <c r="H16" s="7">
        <f t="shared" si="0"/>
        <v>4.9428000000000001</v>
      </c>
      <c r="I16" s="21">
        <f>(((C16/H16)*$L$11)+((D16/H16))*$L$12)+(((E16/H16))*$L$13)+(((F16/H16))*$L$14)+(((G16/H16))*$L$15)</f>
        <v>0.60252488468074761</v>
      </c>
      <c r="J16" s="8"/>
    </row>
    <row r="17" spans="1:10" x14ac:dyDescent="0.25">
      <c r="A17" s="20">
        <v>9</v>
      </c>
      <c r="B17" s="2" t="s">
        <v>21</v>
      </c>
      <c r="C17" s="1">
        <v>0</v>
      </c>
      <c r="D17" s="1">
        <v>0</v>
      </c>
      <c r="E17" s="1">
        <v>0</v>
      </c>
      <c r="F17" s="1">
        <v>0.41010000000000002</v>
      </c>
      <c r="G17" s="1">
        <v>0.2384</v>
      </c>
      <c r="H17" s="7">
        <f t="shared" si="0"/>
        <v>0.64850000000000008</v>
      </c>
      <c r="I17" s="21">
        <f>(((C17/H17)*$L$11)+((D17/H17))*$L$12)+(((E17/H17))*$L$13)+(((F17/H17))*$L$14)+(((G17/H17))*$L$15)</f>
        <v>0.57057054741711632</v>
      </c>
      <c r="J17" s="8"/>
    </row>
    <row r="18" spans="1:10" x14ac:dyDescent="0.25">
      <c r="A18" s="20">
        <v>10</v>
      </c>
      <c r="B18" s="1" t="s">
        <v>22</v>
      </c>
      <c r="C18" s="1">
        <v>0</v>
      </c>
      <c r="D18" s="1">
        <v>0</v>
      </c>
      <c r="E18" s="1">
        <v>0</v>
      </c>
      <c r="F18" s="1">
        <v>0.20830000000000001</v>
      </c>
      <c r="G18" s="1">
        <v>0.18990000000000001</v>
      </c>
      <c r="H18" s="7">
        <f t="shared" si="0"/>
        <v>0.3982</v>
      </c>
      <c r="I18" s="21">
        <f>(((C18/H18)*$L$11)+((D18/H18))*$L$12)+(((E18/H18))*$L$13)+(((F18/H18))*$L$14)+(((G18/H18))*$L$15)</f>
        <v>0.63613761928679058</v>
      </c>
      <c r="J18" s="8"/>
    </row>
    <row r="19" spans="1:10" x14ac:dyDescent="0.25">
      <c r="A19" s="20">
        <v>13</v>
      </c>
      <c r="B19" s="2" t="s">
        <v>28</v>
      </c>
      <c r="C19" s="1">
        <v>8.7613000000000003</v>
      </c>
      <c r="D19" s="1">
        <v>0</v>
      </c>
      <c r="E19" s="1">
        <v>0</v>
      </c>
      <c r="F19" s="1">
        <v>10.4741</v>
      </c>
      <c r="G19" s="1">
        <v>1.5283</v>
      </c>
      <c r="H19" s="7">
        <f t="shared" si="0"/>
        <v>20.7637</v>
      </c>
      <c r="I19" s="21">
        <f>(((C19/H19)*$L$11)+((D19/H19))*$L$12)+(((E19/H19))*$L$13)+(((F19/H19))*$L$14)+(((G19/H19))*$L$15)</f>
        <v>0.35196737575672932</v>
      </c>
      <c r="J19" s="8"/>
    </row>
    <row r="20" spans="1:10" x14ac:dyDescent="0.25">
      <c r="A20" s="20">
        <v>14</v>
      </c>
      <c r="B20" s="1" t="s">
        <v>29</v>
      </c>
      <c r="C20" s="1">
        <v>56.269799999999996</v>
      </c>
      <c r="D20" s="1">
        <v>3.431</v>
      </c>
      <c r="E20" s="1">
        <v>6.6062000000000003</v>
      </c>
      <c r="F20" s="1">
        <v>2.5398000000000001</v>
      </c>
      <c r="G20" s="1">
        <v>3.6305000000000001</v>
      </c>
      <c r="H20" s="7">
        <f t="shared" si="0"/>
        <v>72.477299999999985</v>
      </c>
      <c r="I20" s="21">
        <f>(((C20/H20)*$L$11)+((D20/H20))*$L$12)+(((E20/H20))*$L$13)+(((F20/H20))*$L$14)+(((G20/H20))*$L$15)</f>
        <v>0.35124066431834522</v>
      </c>
      <c r="J20" s="8"/>
    </row>
    <row r="21" spans="1:10" x14ac:dyDescent="0.25">
      <c r="A21" s="20">
        <v>15</v>
      </c>
      <c r="B21" s="2" t="s">
        <v>23</v>
      </c>
      <c r="C21" s="1">
        <v>2.0728</v>
      </c>
      <c r="D21" s="1">
        <v>0</v>
      </c>
      <c r="E21" s="1">
        <v>0</v>
      </c>
      <c r="F21" s="1">
        <v>1.0327</v>
      </c>
      <c r="G21" s="1">
        <v>0.2142</v>
      </c>
      <c r="H21" s="7">
        <f t="shared" si="0"/>
        <v>3.3197000000000001</v>
      </c>
      <c r="I21" s="21">
        <f>(((C21/H21)*$L$11)+((D21/H21))*$L$12)+(((E21/H21))*$L$13)+(((F21/H21))*$L$14)+(((G21/H21))*$L$15)</f>
        <v>0.32627496460523536</v>
      </c>
      <c r="J21" s="8"/>
    </row>
    <row r="22" spans="1:10" x14ac:dyDescent="0.25">
      <c r="A22" s="20">
        <v>16</v>
      </c>
      <c r="B22" s="1" t="s">
        <v>24</v>
      </c>
      <c r="C22" s="1">
        <v>3.5434999999999999</v>
      </c>
      <c r="D22" s="1">
        <v>0</v>
      </c>
      <c r="E22" s="1">
        <v>0.37080000000000002</v>
      </c>
      <c r="F22" s="1">
        <v>0.7087</v>
      </c>
      <c r="G22" s="1">
        <v>0.26669999999999999</v>
      </c>
      <c r="H22" s="7">
        <f t="shared" si="0"/>
        <v>4.8897000000000004</v>
      </c>
      <c r="I22" s="21">
        <f>(((C22/H22)*$L$11)+((D22/H22))*$L$12)+(((E22/H22))*$L$13)+(((F22/H22))*$L$14)+(((G22/H22))*$L$15)</f>
        <v>0.32921549379307524</v>
      </c>
      <c r="J22" s="8"/>
    </row>
    <row r="23" spans="1:10" ht="15.75" thickBot="1" x14ac:dyDescent="0.3">
      <c r="A23" s="22">
        <v>17</v>
      </c>
      <c r="B23" s="23" t="s">
        <v>25</v>
      </c>
      <c r="C23" s="24">
        <v>40.89</v>
      </c>
      <c r="D23" s="24">
        <v>3.3024</v>
      </c>
      <c r="E23" s="24">
        <v>1.1216999999999999</v>
      </c>
      <c r="F23" s="24">
        <v>0</v>
      </c>
      <c r="G23" s="24">
        <v>0.55430000000000001</v>
      </c>
      <c r="H23" s="25">
        <f t="shared" si="0"/>
        <v>45.868399999999994</v>
      </c>
      <c r="I23" s="26">
        <f>(((C23/H23)*$L$11)+((D23/H23))*$L$12)+(((E23/H23))*$L$13)+(((F23/H23))*$L$14)+(((G23/H23))*$L$15)</f>
        <v>0.31381659268690426</v>
      </c>
      <c r="J23" s="8"/>
    </row>
  </sheetData>
  <mergeCells count="3">
    <mergeCell ref="K10:L10"/>
    <mergeCell ref="A6:I6"/>
    <mergeCell ref="A7:I7"/>
  </mergeCells>
  <pageMargins left="0.7" right="0.7" top="0.75" bottom="0.75" header="0.3" footer="0.3"/>
  <pageSetup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</vt:lpstr>
      <vt:lpstr>Post</vt:lpstr>
      <vt:lpstr>Post!Print_Area</vt:lpstr>
      <vt:lpstr>Pre!Print_Area</vt:lpstr>
    </vt:vector>
  </TitlesOfParts>
  <Company>Parsons Brinckerhoff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beckerjm</dc:creator>
  <cp:lastModifiedBy>Becker, Jeff M.</cp:lastModifiedBy>
  <cp:lastPrinted>2019-03-20T18:34:17Z</cp:lastPrinted>
  <dcterms:created xsi:type="dcterms:W3CDTF">2015-01-12T16:53:12Z</dcterms:created>
  <dcterms:modified xsi:type="dcterms:W3CDTF">2019-03-20T18:43:03Z</dcterms:modified>
</cp:coreProperties>
</file>