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I:\Projects\4017084\4017084_0001\90_CAD Models and Sheets\04_CT_Transportation\Utilities\Final Utility Report\Phase 2\"/>
    </mc:Choice>
  </mc:AlternateContent>
  <xr:revisionPtr revIDLastSave="0" documentId="14_{D34E76C4-5ACA-414B-AD79-22A18C794E23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egment 2 Broad River at I-20" sheetId="29" r:id="rId1"/>
  </sheets>
  <definedNames>
    <definedName name="_xlnm.Print_Titles" localSheetId="0">'Segment 2 Broad River at I-20'!$1:$3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4" i="29" l="1"/>
  <c r="L104" i="29"/>
  <c r="F104" i="29"/>
  <c r="N103" i="29"/>
  <c r="L103" i="29"/>
  <c r="F103" i="29"/>
  <c r="N86" i="29"/>
  <c r="L86" i="29"/>
  <c r="F86" i="29"/>
  <c r="N94" i="29"/>
  <c r="L94" i="29"/>
  <c r="F94" i="29"/>
  <c r="N93" i="29"/>
  <c r="L93" i="29"/>
  <c r="F93" i="29"/>
  <c r="N92" i="29"/>
  <c r="L92" i="29"/>
  <c r="F92" i="29"/>
  <c r="N89" i="29"/>
  <c r="L89" i="29"/>
  <c r="F89" i="29"/>
  <c r="N88" i="29"/>
  <c r="L88" i="29"/>
  <c r="F88" i="29"/>
  <c r="N87" i="29"/>
  <c r="L87" i="29"/>
  <c r="F87" i="29"/>
  <c r="N85" i="29"/>
  <c r="L85" i="29"/>
  <c r="F85" i="29"/>
  <c r="N84" i="29"/>
  <c r="L84" i="29"/>
  <c r="F84" i="29"/>
  <c r="N82" i="29"/>
  <c r="L82" i="29"/>
  <c r="F82" i="29"/>
  <c r="N81" i="29"/>
  <c r="L81" i="29"/>
  <c r="F81" i="29"/>
  <c r="N80" i="29"/>
  <c r="L80" i="29"/>
  <c r="F80" i="29"/>
  <c r="N79" i="29"/>
  <c r="L79" i="29"/>
  <c r="F79" i="29"/>
  <c r="N78" i="29"/>
  <c r="L78" i="29"/>
  <c r="F78" i="29"/>
  <c r="N77" i="29"/>
  <c r="L77" i="29"/>
  <c r="F77" i="29"/>
  <c r="N76" i="29"/>
  <c r="L76" i="29"/>
  <c r="F76" i="29"/>
  <c r="N75" i="29"/>
  <c r="L75" i="29"/>
  <c r="F75" i="29"/>
  <c r="N67" i="29"/>
  <c r="L67" i="29"/>
  <c r="F67" i="29"/>
  <c r="N72" i="29"/>
  <c r="L72" i="29"/>
  <c r="N71" i="29"/>
  <c r="L71" i="29"/>
  <c r="N70" i="29"/>
  <c r="L70" i="29"/>
  <c r="P61" i="29"/>
  <c r="N61" i="29"/>
  <c r="F61" i="29"/>
  <c r="P60" i="29"/>
  <c r="N60" i="29"/>
  <c r="F60" i="29"/>
  <c r="P59" i="29"/>
  <c r="N59" i="29"/>
  <c r="F59" i="29"/>
  <c r="P58" i="29"/>
  <c r="N58" i="29"/>
  <c r="F58" i="29"/>
  <c r="P57" i="29"/>
  <c r="N57" i="29"/>
  <c r="F57" i="29"/>
  <c r="P56" i="29"/>
  <c r="N56" i="29"/>
  <c r="F56" i="29"/>
  <c r="P50" i="29"/>
  <c r="N50" i="29"/>
  <c r="F50" i="29"/>
  <c r="P36" i="29"/>
  <c r="N36" i="29"/>
  <c r="P35" i="29"/>
  <c r="N35" i="29"/>
  <c r="P34" i="29"/>
  <c r="N34" i="29"/>
  <c r="P33" i="29"/>
  <c r="N33" i="29"/>
  <c r="P32" i="29"/>
  <c r="N32" i="29"/>
  <c r="P31" i="29"/>
  <c r="N31" i="29"/>
  <c r="P30" i="29"/>
  <c r="N30" i="29"/>
  <c r="P29" i="29"/>
  <c r="N29" i="29"/>
  <c r="P28" i="29"/>
  <c r="N28" i="29"/>
  <c r="N9" i="29" l="1"/>
  <c r="L9" i="29"/>
  <c r="N8" i="29"/>
  <c r="L8" i="29"/>
  <c r="N6" i="29"/>
  <c r="L6" i="29"/>
  <c r="N16" i="29"/>
  <c r="L16" i="29"/>
  <c r="F70" i="29" l="1"/>
  <c r="N69" i="29"/>
  <c r="G71" i="29"/>
  <c r="F72" i="29" l="1"/>
  <c r="I72" i="29"/>
  <c r="I69" i="29"/>
  <c r="I70" i="29"/>
  <c r="F69" i="29"/>
  <c r="L69" i="29"/>
  <c r="F71" i="29"/>
  <c r="I71" i="29"/>
  <c r="N98" i="29"/>
  <c r="F102" i="29" l="1"/>
  <c r="F66" i="29"/>
  <c r="F65" i="29"/>
  <c r="F62" i="29"/>
  <c r="F53" i="29"/>
  <c r="F52" i="29"/>
  <c r="F51" i="29"/>
  <c r="F49" i="29"/>
  <c r="F48" i="29"/>
  <c r="F47" i="29"/>
  <c r="F46" i="29"/>
  <c r="F45" i="29"/>
  <c r="F44" i="29"/>
  <c r="F43" i="29"/>
  <c r="F42" i="29"/>
  <c r="F41" i="29"/>
  <c r="F40" i="29"/>
  <c r="F39" i="29"/>
  <c r="F23" i="29"/>
  <c r="F22" i="29"/>
  <c r="F21" i="29"/>
  <c r="F20" i="29"/>
  <c r="F19" i="29"/>
  <c r="F16" i="29"/>
  <c r="F15" i="29"/>
  <c r="F12" i="29"/>
  <c r="F11" i="29"/>
  <c r="F10" i="29"/>
  <c r="F9" i="29"/>
  <c r="F8" i="29"/>
  <c r="F7" i="29"/>
  <c r="F6" i="29"/>
  <c r="F5" i="29"/>
  <c r="I5" i="29" l="1"/>
  <c r="N65" i="29"/>
  <c r="N62" i="29"/>
  <c r="N53" i="29"/>
  <c r="N52" i="29"/>
  <c r="N51" i="29"/>
  <c r="N49" i="29"/>
  <c r="N48" i="29"/>
  <c r="N47" i="29"/>
  <c r="N46" i="29"/>
  <c r="N45" i="29"/>
  <c r="N44" i="29"/>
  <c r="N43" i="29"/>
  <c r="N42" i="29"/>
  <c r="N41" i="29"/>
  <c r="N40" i="29"/>
  <c r="N39" i="29"/>
  <c r="N21" i="29"/>
  <c r="L102" i="29"/>
  <c r="N66" i="29"/>
  <c r="N23" i="29"/>
  <c r="N22" i="29"/>
  <c r="N20" i="29"/>
  <c r="N19" i="29"/>
  <c r="L10" i="29" l="1"/>
  <c r="N10" i="29"/>
  <c r="L7" i="29"/>
  <c r="N7" i="29"/>
  <c r="N12" i="29"/>
  <c r="L12" i="29"/>
  <c r="N11" i="29"/>
  <c r="L11" i="29"/>
  <c r="N5" i="29"/>
  <c r="L5" i="29"/>
  <c r="L15" i="29"/>
  <c r="S26" i="29"/>
  <c r="F26" i="29"/>
  <c r="S32" i="29"/>
  <c r="F32" i="29"/>
  <c r="S27" i="29"/>
  <c r="F27" i="29"/>
  <c r="S30" i="29"/>
  <c r="F30" i="29"/>
  <c r="S33" i="29"/>
  <c r="F33" i="29"/>
  <c r="F36" i="29"/>
  <c r="S29" i="29"/>
  <c r="F29" i="29"/>
  <c r="F35" i="29"/>
  <c r="S28" i="29"/>
  <c r="F28" i="29"/>
  <c r="S31" i="29"/>
  <c r="F31" i="29"/>
  <c r="F34" i="29"/>
  <c r="F95" i="29"/>
  <c r="I95" i="29" s="1"/>
  <c r="F98" i="29"/>
  <c r="N27" i="29"/>
  <c r="N102" i="29"/>
  <c r="N15" i="29"/>
  <c r="N26" i="29"/>
  <c r="P27" i="29"/>
  <c r="S34" i="29"/>
  <c r="S50" i="29"/>
  <c r="S60" i="29"/>
  <c r="S35" i="29"/>
  <c r="S56" i="29"/>
  <c r="S61" i="29"/>
  <c r="P26" i="29"/>
  <c r="S36" i="29"/>
  <c r="S57" i="29"/>
  <c r="L66" i="29"/>
  <c r="L95" i="29" l="1"/>
  <c r="N95" i="29"/>
  <c r="L83" i="29" l="1"/>
  <c r="F83" i="29"/>
  <c r="N83" i="29"/>
</calcChain>
</file>

<file path=xl/sharedStrings.xml><?xml version="1.0" encoding="utf-8"?>
<sst xmlns="http://schemas.openxmlformats.org/spreadsheetml/2006/main" count="832" uniqueCount="202">
  <si>
    <t>Structures (bridge piles, footings, noisewalls, MSE, etc.)</t>
  </si>
  <si>
    <t>Max Fill Limit</t>
  </si>
  <si>
    <t>Storm Drainage</t>
  </si>
  <si>
    <t>Other utility owners</t>
  </si>
  <si>
    <t>Construction Equipment</t>
  </si>
  <si>
    <t>Permits</t>
  </si>
  <si>
    <t>Design</t>
  </si>
  <si>
    <t>Construction</t>
  </si>
  <si>
    <t>TIMEFRAMES (months)</t>
  </si>
  <si>
    <t>CLEARANCES (ft)</t>
  </si>
  <si>
    <t>CONSTRUCTION</t>
  </si>
  <si>
    <t>Seasonal Restrictions</t>
  </si>
  <si>
    <t>Inside or Outside ROW</t>
  </si>
  <si>
    <t>Yes</t>
  </si>
  <si>
    <t>none</t>
  </si>
  <si>
    <t>Utility Owner/ Utility Type</t>
  </si>
  <si>
    <t>Potential Conflict</t>
  </si>
  <si>
    <t>City of Columbia Water (W1)</t>
  </si>
  <si>
    <t>City of Columbia  Sewer (FS1) (S1)</t>
  </si>
  <si>
    <t>Items Required to Relocate (Proj ROW, Private Easement, Contractor Activity)</t>
  </si>
  <si>
    <t>Low</t>
  </si>
  <si>
    <t>High</t>
  </si>
  <si>
    <t>No</t>
  </si>
  <si>
    <t>N/A</t>
  </si>
  <si>
    <t>Partial</t>
  </si>
  <si>
    <t>RPA Impact Probability</t>
  </si>
  <si>
    <t>See profile</t>
  </si>
  <si>
    <t>Both</t>
  </si>
  <si>
    <t>Easement</t>
  </si>
  <si>
    <t>Procurement/ Easement Acquisition</t>
  </si>
  <si>
    <t>23' under line</t>
  </si>
  <si>
    <t>None</t>
  </si>
  <si>
    <t>Proj ROW, easement, contractor activity</t>
  </si>
  <si>
    <t>Road, C/F, SD</t>
  </si>
  <si>
    <t>Location</t>
  </si>
  <si>
    <t>Quantities</t>
  </si>
  <si>
    <t>Unit</t>
  </si>
  <si>
    <t>COST ESTIMATE</t>
  </si>
  <si>
    <t>EA</t>
  </si>
  <si>
    <t>LF</t>
  </si>
  <si>
    <t>SCDOT Share</t>
  </si>
  <si>
    <t>Utility Owner Share</t>
  </si>
  <si>
    <t>%</t>
  </si>
  <si>
    <t>$</t>
  </si>
  <si>
    <t>Prior Rights</t>
  </si>
  <si>
    <t>Utility Bill</t>
  </si>
  <si>
    <t>In-Contract</t>
  </si>
  <si>
    <t>Unit Price</t>
  </si>
  <si>
    <t>C/A, C/F</t>
  </si>
  <si>
    <t>Medium</t>
  </si>
  <si>
    <t>Road, C/A, C/F, SD</t>
  </si>
  <si>
    <t xml:space="preserve">High </t>
  </si>
  <si>
    <t>Road, C/A, C/F</t>
  </si>
  <si>
    <t>24CT FO</t>
  </si>
  <si>
    <t>Road, C/F, C/A, SD</t>
  </si>
  <si>
    <t>Outside of project limits, N/A</t>
  </si>
  <si>
    <t>144CT FO</t>
  </si>
  <si>
    <t>48 CT FO</t>
  </si>
  <si>
    <t>24 CT FO</t>
  </si>
  <si>
    <t>96 CT FO</t>
  </si>
  <si>
    <t>12" TC</t>
  </si>
  <si>
    <t>Crossing over I-20</t>
  </si>
  <si>
    <t>Road, C/F, Guardrail, SD</t>
  </si>
  <si>
    <t xml:space="preserve">Quantity </t>
  </si>
  <si>
    <t>East Side of I-20</t>
  </si>
  <si>
    <t>10" TC</t>
  </si>
  <si>
    <t>6" PV</t>
  </si>
  <si>
    <t>West Side of I-20</t>
  </si>
  <si>
    <t>&lt; 10" TC</t>
  </si>
  <si>
    <t>&lt; 8" TER</t>
  </si>
  <si>
    <t xml:space="preserve">Longcreek Drive </t>
  </si>
  <si>
    <t>Outside of project, N/A</t>
  </si>
  <si>
    <t>8" PV</t>
  </si>
  <si>
    <t>4" PV</t>
  </si>
  <si>
    <t>&lt; 8" PV</t>
  </si>
  <si>
    <t>8" TC</t>
  </si>
  <si>
    <t>Intersection of Broad River Road and Longcreek Drive</t>
  </si>
  <si>
    <t xml:space="preserve">South side of Longcreek Drive </t>
  </si>
  <si>
    <t>Garner Lane</t>
  </si>
  <si>
    <t>&lt; 8" TC</t>
  </si>
  <si>
    <t>Garner Lane up to Apartment Lane</t>
  </si>
  <si>
    <t>6" TC</t>
  </si>
  <si>
    <t>Unknown Size/Abandoned/Exposed</t>
  </si>
  <si>
    <t xml:space="preserve">Road, C/A, C/F, SD, Guardrail </t>
  </si>
  <si>
    <t xml:space="preserve">West of I-20 </t>
  </si>
  <si>
    <t>30" TC</t>
  </si>
  <si>
    <t xml:space="preserve">Crosses I-20 </t>
  </si>
  <si>
    <t>Overhead Telecom Lines</t>
  </si>
  <si>
    <t>Charter Spectrum CATV (TV1)(OH8)</t>
  </si>
  <si>
    <t>AT&amp;T (T1)(OH7)</t>
  </si>
  <si>
    <t>Road, C/F, C/A</t>
  </si>
  <si>
    <t xml:space="preserve">Overhead Lines </t>
  </si>
  <si>
    <t>Spirit Communications (T2)(OH9)</t>
  </si>
  <si>
    <t>Road, C/F</t>
  </si>
  <si>
    <t>MCI/Verizon (T7)(OH10)</t>
  </si>
  <si>
    <t>Overhead Power Lines</t>
  </si>
  <si>
    <t>Poles outside of project area, N/A</t>
  </si>
  <si>
    <t xml:space="preserve">Garner Lane </t>
  </si>
  <si>
    <t xml:space="preserve">Total Cost </t>
  </si>
  <si>
    <t>Road, C/A</t>
  </si>
  <si>
    <t xml:space="preserve">Garner Lane - 1 Double Circuit, 3 Single Circuit </t>
  </si>
  <si>
    <t>East side of I-20: Light Pole?</t>
  </si>
  <si>
    <t xml:space="preserve">Wall Fill </t>
  </si>
  <si>
    <t xml:space="preserve">Devonwood Drive </t>
  </si>
  <si>
    <t xml:space="preserve">East side of I-20 </t>
  </si>
  <si>
    <t>C/A, pole outside of project area</t>
  </si>
  <si>
    <t>East side of I-20 - _____ KV (Single Circuit?)</t>
  </si>
  <si>
    <t>Road, C/A, SD</t>
  </si>
  <si>
    <t xml:space="preserve">West side of I-20 </t>
  </si>
  <si>
    <t>Construction Limits</t>
  </si>
  <si>
    <t>(Broad River Road) - Single Circuit</t>
  </si>
  <si>
    <t xml:space="preserve">Road, C/F, C/A, SD, Vertical Profile </t>
  </si>
  <si>
    <t>Underground Power</t>
  </si>
  <si>
    <t>Broad River Road</t>
  </si>
  <si>
    <t>East Side of Garner Road</t>
  </si>
  <si>
    <t>6" Steel Gas Line</t>
  </si>
  <si>
    <t xml:space="preserve">Crossing I-20 </t>
  </si>
  <si>
    <t>Road, Wall Fill, C/F, SD, C/A</t>
  </si>
  <si>
    <t>2" Steel Gas Line</t>
  </si>
  <si>
    <t xml:space="preserve">Broad River Road </t>
  </si>
  <si>
    <t>4" Steel Gas Line</t>
  </si>
  <si>
    <t xml:space="preserve">4" Steel Gas Line </t>
  </si>
  <si>
    <t>Garner Road</t>
  </si>
  <si>
    <t xml:space="preserve">24" Water Line Crossing </t>
  </si>
  <si>
    <t>Crosses over I-20</t>
  </si>
  <si>
    <t xml:space="preserve">Road, C/A, C/F, Wall Fill </t>
  </si>
  <si>
    <t>12" Water Line</t>
  </si>
  <si>
    <t xml:space="preserve">West Side of I-20 starting from Sta. 120+66 up to Broad River Road </t>
  </si>
  <si>
    <t>Road, C/F, C/A,</t>
  </si>
  <si>
    <t>8" Water Line</t>
  </si>
  <si>
    <t>Broad River Road crossing over I-20</t>
  </si>
  <si>
    <t>6" Water Line</t>
  </si>
  <si>
    <t xml:space="preserve">North side of Broad River Road </t>
  </si>
  <si>
    <t xml:space="preserve">12" Water Line </t>
  </si>
  <si>
    <t>Crossing over Broad River Road near I-20 intersection</t>
  </si>
  <si>
    <t>2" Ductile Water Line</t>
  </si>
  <si>
    <t>North side of Broad River Road and East side of I-20</t>
  </si>
  <si>
    <t>8" Ductile Water Line</t>
  </si>
  <si>
    <t>Crossing over Broad River Road on East Side of I-20</t>
  </si>
  <si>
    <t>10" Ductile Water Line</t>
  </si>
  <si>
    <t>Road, Guardrail, C/A, C/F</t>
  </si>
  <si>
    <t>Unknown Size and Type</t>
  </si>
  <si>
    <t>6" Ductile Water Line</t>
  </si>
  <si>
    <t xml:space="preserve">8" Water Line </t>
  </si>
  <si>
    <t>Crossing over Longcreek Drive</t>
  </si>
  <si>
    <t>Synergy Utilities  (FS3)(S3) - BACKCHECK UTILTY LINES</t>
  </si>
  <si>
    <t>2 Fiber Lines (144, 12 CT FO)</t>
  </si>
  <si>
    <t>Road, Guardrail, C/F, C/A</t>
  </si>
  <si>
    <t>Crosses over I-20 just South of Broad River Road</t>
  </si>
  <si>
    <t>Road, Guardrail, Wall, C/F, C/A</t>
  </si>
  <si>
    <t>16 Way 4" Duct Bank</t>
  </si>
  <si>
    <t xml:space="preserve"> South of Broad River Road crossing over I-20</t>
  </si>
  <si>
    <t>1 1/2" HDPE Coax</t>
  </si>
  <si>
    <t xml:space="preserve">Broad River Road on West Side </t>
  </si>
  <si>
    <t>West side of Broad River Road</t>
  </si>
  <si>
    <t>East side of Broad River Road</t>
  </si>
  <si>
    <t>Crossing over Broad River Road on East Side</t>
  </si>
  <si>
    <t>600 PR, 300 PR</t>
  </si>
  <si>
    <t>Broad River Road continuing to Garner Lane</t>
  </si>
  <si>
    <t xml:space="preserve">48 CT FO </t>
  </si>
  <si>
    <t>2 1/2" Conduit Empty</t>
  </si>
  <si>
    <t>Unknown Size CATV Line</t>
  </si>
  <si>
    <t>West Side of Broad River Road</t>
  </si>
  <si>
    <t>12 CT FO</t>
  </si>
  <si>
    <t>900PR</t>
  </si>
  <si>
    <t>LS</t>
  </si>
  <si>
    <t>(2) 288CT FO</t>
  </si>
  <si>
    <t>600PR</t>
  </si>
  <si>
    <t>6-Way 4" Duct Bank</t>
  </si>
  <si>
    <t>(3) 48CT FO</t>
  </si>
  <si>
    <t>200PR</t>
  </si>
  <si>
    <t>(3) 144CT FO</t>
  </si>
  <si>
    <t>72FT CO</t>
  </si>
  <si>
    <t xml:space="preserve"> South of Broad River Road crossing over I-21</t>
  </si>
  <si>
    <t xml:space="preserve"> South of Broad River Road crossing over I-22</t>
  </si>
  <si>
    <t xml:space="preserve"> South of Broad River Road crossing over I-23</t>
  </si>
  <si>
    <t xml:space="preserve"> South of Broad River Road crossing over I-24</t>
  </si>
  <si>
    <t xml:space="preserve"> South of Broad River Road crossing over I-25</t>
  </si>
  <si>
    <t xml:space="preserve"> South of Broad River Road crossing over I-26</t>
  </si>
  <si>
    <t xml:space="preserve"> South of Broad River Road crossing over I-27</t>
  </si>
  <si>
    <t xml:space="preserve"> South of Broad River Road crossing over I-28</t>
  </si>
  <si>
    <t>Dominion Energy Power Distribution (E1)</t>
  </si>
  <si>
    <t>Dominion Energy Gas Distribution (G1)</t>
  </si>
  <si>
    <t>Inside</t>
  </si>
  <si>
    <t>Proj ROW, contractor activity</t>
  </si>
  <si>
    <t>3-4</t>
  </si>
  <si>
    <t>Need to confirm</t>
  </si>
  <si>
    <t>Outside</t>
  </si>
  <si>
    <t>Private easement</t>
  </si>
  <si>
    <t>2-4</t>
  </si>
  <si>
    <t>Thanksgiving - New Year</t>
  </si>
  <si>
    <t>Tie-In (In or out of SCDOT project limits)</t>
  </si>
  <si>
    <t>3-5</t>
  </si>
  <si>
    <t>3-6</t>
  </si>
  <si>
    <t>2-5</t>
  </si>
  <si>
    <t>2-6</t>
  </si>
  <si>
    <t>Dominion Power Transmission &amp; Distribution (OH1)</t>
  </si>
  <si>
    <t>DBT</t>
  </si>
  <si>
    <t>Duct bank system</t>
  </si>
  <si>
    <t>Yes/ No</t>
  </si>
  <si>
    <t>Yes/ No/ Partial</t>
  </si>
  <si>
    <t>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</si>
</sst>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0\+00"/>
    <numFmt numFmtId="165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8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0" xfId="0" applyFill="1"/>
    <xf numFmtId="0" fontId="0" fillId="5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4" fillId="5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 wrapText="1"/>
    </xf>
    <xf numFmtId="6" fontId="3" fillId="5" borderId="1" xfId="0" applyNumberFormat="1" applyFont="1" applyFill="1" applyBorder="1" applyAlignment="1">
      <alignment horizontal="center" vertical="center" wrapText="1"/>
    </xf>
    <xf numFmtId="6" fontId="0" fillId="5" borderId="1" xfId="0" applyNumberFormat="1" applyFill="1" applyBorder="1" applyAlignment="1">
      <alignment horizontal="center" vertical="center" wrapText="1"/>
    </xf>
    <xf numFmtId="6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16" fontId="0" fillId="0" borderId="1" xfId="0" quotePrefix="1" applyNumberForma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9" fontId="0" fillId="0" borderId="1" xfId="1" applyFont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6" fontId="0" fillId="7" borderId="1" xfId="0" applyNumberFormat="1" applyFill="1" applyBorder="1" applyAlignment="1">
      <alignment horizontal="center" vertical="center" wrapText="1"/>
    </xf>
    <xf numFmtId="0" fontId="0" fillId="7" borderId="0" xfId="0" applyFill="1"/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6" fontId="0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6" fontId="0" fillId="0" borderId="5" xfId="0" applyNumberFormat="1" applyFont="1" applyBorder="1" applyAlignment="1">
      <alignment horizontal="center" vertical="center" wrapText="1"/>
    </xf>
    <xf numFmtId="6" fontId="0" fillId="5" borderId="1" xfId="0" applyNumberFormat="1" applyFont="1" applyFill="1" applyBorder="1" applyAlignment="1">
      <alignment horizontal="center" vertical="center" wrapText="1"/>
    </xf>
    <xf numFmtId="0" fontId="0" fillId="5" borderId="0" xfId="0" applyFont="1" applyFill="1"/>
    <xf numFmtId="0" fontId="0" fillId="0" borderId="0" xfId="0" applyBorder="1"/>
    <xf numFmtId="0" fontId="2" fillId="0" borderId="2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6" fontId="1" fillId="8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6" fontId="0" fillId="0" borderId="1" xfId="0" applyNumberFormat="1" applyFont="1" applyBorder="1" applyAlignment="1">
      <alignment horizontal="center" vertical="center"/>
    </xf>
    <xf numFmtId="9" fontId="3" fillId="5" borderId="1" xfId="1" applyFont="1" applyFill="1" applyBorder="1" applyAlignment="1">
      <alignment horizontal="center" vertical="center"/>
    </xf>
    <xf numFmtId="165" fontId="4" fillId="5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Fill="1" applyBorder="1" applyAlignment="1">
      <alignment horizontal="center" vertical="center" wrapText="1"/>
    </xf>
    <xf numFmtId="9" fontId="0" fillId="7" borderId="1" xfId="1" applyFont="1" applyFill="1" applyBorder="1" applyAlignment="1">
      <alignment horizontal="center" vertical="center"/>
    </xf>
    <xf numFmtId="165" fontId="0" fillId="7" borderId="1" xfId="2" applyNumberFormat="1" applyFont="1" applyFill="1" applyBorder="1" applyAlignment="1">
      <alignment horizontal="center" vertical="center" wrapText="1"/>
    </xf>
    <xf numFmtId="9" fontId="0" fillId="7" borderId="1" xfId="1" applyFont="1" applyFill="1" applyBorder="1" applyAlignment="1">
      <alignment horizontal="center" vertical="center" wrapText="1"/>
    </xf>
    <xf numFmtId="9" fontId="0" fillId="5" borderId="1" xfId="1" applyFont="1" applyFill="1" applyBorder="1" applyAlignment="1">
      <alignment horizontal="center" vertical="center"/>
    </xf>
    <xf numFmtId="9" fontId="0" fillId="5" borderId="1" xfId="1" applyFont="1" applyFill="1" applyBorder="1" applyAlignment="1">
      <alignment horizontal="center" vertical="center" wrapText="1"/>
    </xf>
    <xf numFmtId="165" fontId="0" fillId="5" borderId="1" xfId="2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wrapText="1"/>
    </xf>
    <xf numFmtId="0" fontId="0" fillId="5" borderId="1" xfId="0" applyFill="1" applyBorder="1"/>
    <xf numFmtId="0" fontId="0" fillId="7" borderId="1" xfId="0" applyFont="1" applyFill="1" applyBorder="1" applyAlignment="1">
      <alignment horizontal="left" vertical="center" wrapText="1"/>
    </xf>
    <xf numFmtId="9" fontId="0" fillId="0" borderId="0" xfId="1" applyFont="1" applyFill="1" applyAlignment="1">
      <alignment horizontal="center" vertical="center" wrapText="1"/>
    </xf>
    <xf numFmtId="165" fontId="0" fillId="0" borderId="0" xfId="2" applyNumberFormat="1" applyFont="1" applyFill="1" applyAlignment="1">
      <alignment horizontal="center" vertical="center" wrapText="1"/>
    </xf>
    <xf numFmtId="9" fontId="0" fillId="0" borderId="0" xfId="1" applyFont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vertical="center" wrapText="1"/>
    </xf>
    <xf numFmtId="165" fontId="0" fillId="7" borderId="1" xfId="0" applyNumberFormat="1" applyFill="1" applyBorder="1" applyAlignment="1">
      <alignment horizontal="center" vertical="center" wrapText="1"/>
    </xf>
    <xf numFmtId="6" fontId="0" fillId="7" borderId="1" xfId="0" applyNumberForma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7" borderId="6" xfId="0" applyFont="1" applyFill="1" applyBorder="1" applyAlignment="1">
      <alignment vertical="center" wrapText="1"/>
    </xf>
    <xf numFmtId="0" fontId="0" fillId="7" borderId="6" xfId="0" applyFont="1" applyFill="1" applyBorder="1" applyAlignment="1">
      <alignment horizontal="left" vertical="center" wrapText="1"/>
    </xf>
    <xf numFmtId="0" fontId="0" fillId="7" borderId="6" xfId="0" applyFont="1" applyFill="1" applyBorder="1" applyAlignment="1">
      <alignment horizontal="center" vertical="center" wrapText="1"/>
    </xf>
    <xf numFmtId="0" fontId="0" fillId="7" borderId="5" xfId="0" applyFont="1" applyFill="1" applyBorder="1" applyAlignment="1">
      <alignment wrapText="1"/>
    </xf>
    <xf numFmtId="0" fontId="0" fillId="7" borderId="5" xfId="0" applyFont="1" applyFill="1" applyBorder="1" applyAlignment="1">
      <alignment horizontal="center" vertical="center" wrapText="1"/>
    </xf>
    <xf numFmtId="165" fontId="0" fillId="5" borderId="1" xfId="0" applyNumberFormat="1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1" xfId="0" applyFill="1" applyBorder="1"/>
    <xf numFmtId="0" fontId="0" fillId="0" borderId="1" xfId="0" applyFont="1" applyBorder="1" applyAlignment="1">
      <alignment horizontal="left" vertical="center" wrapText="1" indent="2"/>
    </xf>
    <xf numFmtId="0" fontId="0" fillId="7" borderId="1" xfId="0" applyFont="1" applyFill="1" applyBorder="1" applyAlignment="1">
      <alignment horizontal="left" vertical="center" wrapText="1" indent="2"/>
    </xf>
    <xf numFmtId="165" fontId="0" fillId="0" borderId="0" xfId="0" applyNumberFormat="1" applyFill="1" applyAlignment="1">
      <alignment horizontal="center" vertical="center" wrapText="1"/>
    </xf>
    <xf numFmtId="0" fontId="6" fillId="7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3" xfId="2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/>
    </xf>
    <xf numFmtId="0" fontId="0" fillId="7" borderId="1" xfId="0" applyFont="1" applyFill="1" applyBorder="1"/>
    <xf numFmtId="0" fontId="0" fillId="7" borderId="1" xfId="0" applyFont="1" applyFill="1" applyBorder="1" applyAlignment="1">
      <alignment horizontal="center" vertical="center" wrapText="1"/>
    </xf>
    <xf numFmtId="0" fontId="0" fillId="7" borderId="0" xfId="0" applyFont="1" applyFill="1"/>
    <xf numFmtId="0" fontId="0" fillId="11" borderId="0" xfId="0" applyFill="1"/>
    <xf numFmtId="0" fontId="5" fillId="7" borderId="1" xfId="0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right" wrapText="1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65" fontId="0" fillId="0" borderId="8" xfId="0" applyNumberFormat="1" applyFill="1" applyBorder="1" applyAlignment="1">
      <alignment horizontal="center" vertical="center" wrapText="1"/>
    </xf>
    <xf numFmtId="9" fontId="0" fillId="0" borderId="8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Fill="1" applyBorder="1"/>
    <xf numFmtId="0" fontId="0" fillId="0" borderId="8" xfId="0" applyBorder="1" applyAlignment="1">
      <alignment horizontal="left" vertical="center" wrapText="1"/>
    </xf>
    <xf numFmtId="165" fontId="0" fillId="0" borderId="8" xfId="2" applyNumberFormat="1" applyFont="1" applyFill="1" applyBorder="1" applyAlignment="1">
      <alignment horizontal="center" vertical="center" wrapText="1"/>
    </xf>
    <xf numFmtId="9" fontId="0" fillId="0" borderId="8" xfId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16" fontId="0" fillId="0" borderId="0" xfId="0" quotePrefix="1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0" xfId="0" applyFill="1" applyBorder="1"/>
    <xf numFmtId="6" fontId="0" fillId="0" borderId="0" xfId="0" applyNumberForma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16" fontId="0" fillId="0" borderId="0" xfId="0" quotePrefix="1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6" fontId="0" fillId="0" borderId="8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Percent" xfId="1" builtinId="5"/>
  </cellStyles>
  <dxfs count="63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3101"/>
        </patternFill>
      </fill>
    </dxf>
  </dxfs>
  <tableStyles count="0" defaultTableStyle="TableStyleMedium2" defaultPivotStyle="PivotStyleLight16"/>
  <colors>
    <mruColors>
      <color rgb="FFFF0000"/>
      <color rgb="FFFFFF99"/>
      <color rgb="FFFF3300"/>
      <color rgb="FFFF310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417"/>
  <sheetViews>
    <sheetView tabSelected="1" zoomScale="70" zoomScaleNormal="70" workbookViewId="0">
      <pane xSplit="1" ySplit="3" topLeftCell="B4" activePane="bottomRight" state="frozen"/>
      <selection activeCell="U247" sqref="U247:AG247"/>
      <selection pane="topRight" activeCell="U247" sqref="U247:AG247"/>
      <selection pane="bottomLeft" activeCell="U247" sqref="U247:AG247"/>
      <selection pane="bottomRight" activeCell="V98" sqref="V98"/>
    </sheetView>
  </sheetViews>
  <sheetFormatPr defaultRowHeight="15" x14ac:dyDescent="0.25"/>
  <cols>
    <col min="1" max="1" width="22.28515625" style="15" customWidth="1"/>
    <col min="2" max="2" width="21.140625" style="15" customWidth="1"/>
    <col min="3" max="3" width="14.140625" style="19" customWidth="1"/>
    <col min="4" max="4" width="15.85546875" style="19" customWidth="1"/>
    <col min="5" max="5" width="11.42578125" style="34" customWidth="1"/>
    <col min="6" max="6" width="11.42578125" style="107" hidden="1" customWidth="1"/>
    <col min="7" max="7" width="12" style="34" hidden="1" customWidth="1"/>
    <col min="8" max="8" width="6.28515625" style="34" hidden="1" customWidth="1"/>
    <col min="9" max="9" width="10.140625" style="84" hidden="1" customWidth="1"/>
    <col min="10" max="10" width="9.7109375" style="34" customWidth="1"/>
    <col min="11" max="11" width="9.7109375" style="83" hidden="1" customWidth="1"/>
    <col min="12" max="12" width="14.7109375" style="107" hidden="1" customWidth="1"/>
    <col min="13" max="13" width="6.28515625" style="83" hidden="1" customWidth="1"/>
    <col min="14" max="14" width="11.7109375" style="107" hidden="1" customWidth="1"/>
    <col min="15" max="15" width="10.5703125" style="83" hidden="1" customWidth="1"/>
    <col min="16" max="16" width="13.42578125" style="8" hidden="1" customWidth="1"/>
    <col min="17" max="17" width="9.140625" style="85" hidden="1" customWidth="1"/>
    <col min="18" max="18" width="9.140625" style="85" customWidth="1"/>
    <col min="19" max="19" width="16.7109375" style="8" hidden="1" customWidth="1"/>
    <col min="20" max="20" width="14.85546875" style="24" customWidth="1"/>
    <col min="21" max="21" width="11.28515625" style="19" customWidth="1"/>
    <col min="22" max="22" width="9.85546875" style="19" customWidth="1"/>
    <col min="23" max="23" width="16.85546875" style="19" customWidth="1"/>
    <col min="24" max="24" width="13.28515625" style="19" customWidth="1"/>
    <col min="25" max="25" width="24.42578125" style="8" customWidth="1"/>
    <col min="26" max="27" width="9.140625" style="8"/>
    <col min="28" max="28" width="10.7109375" style="8" customWidth="1"/>
    <col min="29" max="29" width="12.42578125" style="8" customWidth="1"/>
    <col min="30" max="30" width="14.28515625" style="8" customWidth="1"/>
    <col min="31" max="32" width="13.140625" style="8" customWidth="1"/>
    <col min="33" max="33" width="23.140625" style="19" customWidth="1"/>
  </cols>
  <sheetData>
    <row r="1" spans="1:33" ht="37.5" customHeight="1" x14ac:dyDescent="0.25">
      <c r="A1" s="109"/>
      <c r="B1" s="109"/>
      <c r="C1" s="109"/>
      <c r="D1" s="109"/>
      <c r="E1" s="61"/>
      <c r="F1" s="112"/>
      <c r="G1" s="166"/>
      <c r="H1" s="168"/>
      <c r="I1" s="110"/>
      <c r="J1" s="176" t="s">
        <v>37</v>
      </c>
      <c r="K1" s="177"/>
      <c r="L1" s="177"/>
      <c r="M1" s="177"/>
      <c r="N1" s="177"/>
      <c r="O1" s="177"/>
      <c r="P1" s="177"/>
      <c r="Q1" s="177"/>
      <c r="R1" s="177"/>
      <c r="S1" s="177"/>
      <c r="T1" s="178"/>
      <c r="U1" s="157" t="s">
        <v>8</v>
      </c>
      <c r="V1" s="158"/>
      <c r="W1" s="158"/>
      <c r="X1" s="159"/>
      <c r="Y1" s="160" t="s">
        <v>9</v>
      </c>
      <c r="Z1" s="161"/>
      <c r="AA1" s="161"/>
      <c r="AB1" s="161"/>
      <c r="AC1" s="162"/>
      <c r="AD1" s="163" t="s">
        <v>10</v>
      </c>
      <c r="AE1" s="164"/>
      <c r="AF1" s="164"/>
      <c r="AG1" s="165"/>
    </row>
    <row r="2" spans="1:33" ht="37.5" customHeight="1" x14ac:dyDescent="0.25">
      <c r="A2" s="109" t="s">
        <v>15</v>
      </c>
      <c r="B2" s="109" t="s">
        <v>34</v>
      </c>
      <c r="C2" s="109" t="s">
        <v>16</v>
      </c>
      <c r="D2" s="109" t="s">
        <v>25</v>
      </c>
      <c r="E2" s="166" t="s">
        <v>46</v>
      </c>
      <c r="F2" s="168"/>
      <c r="G2" s="166" t="s">
        <v>35</v>
      </c>
      <c r="H2" s="167"/>
      <c r="I2" s="168"/>
      <c r="J2" s="169" t="s">
        <v>44</v>
      </c>
      <c r="K2" s="169"/>
      <c r="L2" s="169"/>
      <c r="M2" s="169"/>
      <c r="N2" s="169"/>
      <c r="O2" s="170" t="s">
        <v>45</v>
      </c>
      <c r="P2" s="170"/>
      <c r="Q2" s="170"/>
      <c r="R2" s="170"/>
      <c r="S2" s="171"/>
      <c r="T2" s="63"/>
      <c r="U2" s="132"/>
      <c r="V2" s="132"/>
      <c r="W2" s="132"/>
      <c r="X2" s="132"/>
      <c r="Y2" s="133"/>
      <c r="Z2" s="133"/>
      <c r="AA2" s="133"/>
      <c r="AB2" s="133"/>
      <c r="AC2" s="133"/>
      <c r="AD2" s="131"/>
      <c r="AE2" s="131"/>
      <c r="AF2" s="131"/>
      <c r="AG2" s="142"/>
    </row>
    <row r="3" spans="1:33" ht="45" customHeight="1" x14ac:dyDescent="0.25">
      <c r="A3" s="45"/>
      <c r="B3" s="45"/>
      <c r="C3" s="32"/>
      <c r="D3" s="32"/>
      <c r="E3" s="65" t="s">
        <v>199</v>
      </c>
      <c r="F3" s="111" t="s">
        <v>43</v>
      </c>
      <c r="G3" s="65" t="s">
        <v>63</v>
      </c>
      <c r="H3" s="32" t="s">
        <v>36</v>
      </c>
      <c r="I3" s="69" t="s">
        <v>47</v>
      </c>
      <c r="J3" s="62" t="s">
        <v>200</v>
      </c>
      <c r="K3" s="172" t="s">
        <v>40</v>
      </c>
      <c r="L3" s="173"/>
      <c r="M3" s="172" t="s">
        <v>41</v>
      </c>
      <c r="N3" s="173"/>
      <c r="O3" s="174" t="s">
        <v>40</v>
      </c>
      <c r="P3" s="175"/>
      <c r="Q3" s="174" t="s">
        <v>199</v>
      </c>
      <c r="R3" s="179"/>
      <c r="S3" s="175"/>
      <c r="T3" s="64" t="s">
        <v>98</v>
      </c>
      <c r="U3" s="18" t="s">
        <v>5</v>
      </c>
      <c r="V3" s="18" t="s">
        <v>6</v>
      </c>
      <c r="W3" s="18" t="s">
        <v>29</v>
      </c>
      <c r="X3" s="18" t="s">
        <v>7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2" t="s">
        <v>11</v>
      </c>
      <c r="AE3" s="2" t="s">
        <v>12</v>
      </c>
      <c r="AF3" s="2" t="s">
        <v>191</v>
      </c>
      <c r="AG3" s="143" t="s">
        <v>19</v>
      </c>
    </row>
    <row r="4" spans="1:33" s="11" customFormat="1" ht="47.25" x14ac:dyDescent="0.25">
      <c r="A4" s="6" t="s">
        <v>196</v>
      </c>
      <c r="B4" s="6"/>
      <c r="C4" s="16"/>
      <c r="D4" s="16"/>
      <c r="E4" s="16"/>
      <c r="F4" s="86"/>
      <c r="G4" s="16"/>
      <c r="H4" s="16"/>
      <c r="I4" s="68"/>
      <c r="J4" s="9"/>
      <c r="K4" s="67" t="s">
        <v>42</v>
      </c>
      <c r="L4" s="86" t="s">
        <v>43</v>
      </c>
      <c r="M4" s="67" t="s">
        <v>42</v>
      </c>
      <c r="N4" s="86" t="s">
        <v>43</v>
      </c>
      <c r="O4" s="67" t="s">
        <v>42</v>
      </c>
      <c r="P4" s="16" t="s">
        <v>43</v>
      </c>
      <c r="Q4" s="67" t="s">
        <v>42</v>
      </c>
      <c r="R4" s="67"/>
      <c r="S4" s="16" t="s">
        <v>43</v>
      </c>
      <c r="T4" s="22"/>
      <c r="U4" s="130"/>
      <c r="V4" s="130"/>
      <c r="W4" s="130"/>
      <c r="X4" s="130"/>
      <c r="Y4" s="29"/>
      <c r="Z4" s="29"/>
      <c r="AA4" s="29"/>
      <c r="AB4" s="29"/>
      <c r="AC4" s="29"/>
      <c r="AD4" s="10"/>
      <c r="AE4" s="10"/>
      <c r="AF4" s="10"/>
      <c r="AG4" s="144"/>
    </row>
    <row r="5" spans="1:33" ht="45" x14ac:dyDescent="0.25">
      <c r="A5" s="4" t="s">
        <v>95</v>
      </c>
      <c r="B5" s="4" t="s">
        <v>100</v>
      </c>
      <c r="C5" s="1" t="s">
        <v>93</v>
      </c>
      <c r="D5" s="32" t="s">
        <v>21</v>
      </c>
      <c r="E5" s="32" t="s">
        <v>22</v>
      </c>
      <c r="F5" s="87">
        <f t="shared" ref="F5" si="0">IF(E5="no",0,T5)</f>
        <v>0</v>
      </c>
      <c r="G5" s="32">
        <v>1</v>
      </c>
      <c r="H5" s="32" t="s">
        <v>165</v>
      </c>
      <c r="I5" s="69">
        <f>(30000*1)+(20000*4)</f>
        <v>110000</v>
      </c>
      <c r="J5" s="25" t="s">
        <v>24</v>
      </c>
      <c r="K5" s="35">
        <v>0.8</v>
      </c>
      <c r="L5" s="89">
        <f t="shared" ref="L5:L12" si="1">K5*T5</f>
        <v>0</v>
      </c>
      <c r="M5" s="36">
        <v>0.2</v>
      </c>
      <c r="N5" s="87">
        <f t="shared" ref="N5:N12" si="2">T5*M5</f>
        <v>0</v>
      </c>
      <c r="O5" s="35"/>
      <c r="P5" s="5"/>
      <c r="Q5" s="35"/>
      <c r="R5" s="35" t="s">
        <v>22</v>
      </c>
      <c r="S5" s="5"/>
      <c r="T5" s="21"/>
      <c r="U5" s="1">
        <v>6</v>
      </c>
      <c r="V5" s="1">
        <v>6</v>
      </c>
      <c r="W5" s="1">
        <v>10</v>
      </c>
      <c r="X5" s="1">
        <v>4</v>
      </c>
      <c r="Y5" s="17">
        <v>25</v>
      </c>
      <c r="Z5" s="17" t="s">
        <v>26</v>
      </c>
      <c r="AA5" s="17">
        <v>5</v>
      </c>
      <c r="AB5" s="17">
        <v>25</v>
      </c>
      <c r="AC5" s="17">
        <v>30</v>
      </c>
      <c r="AD5" s="5" t="s">
        <v>14</v>
      </c>
      <c r="AE5" s="25" t="s">
        <v>27</v>
      </c>
      <c r="AF5" s="5"/>
      <c r="AG5" s="146" t="s">
        <v>28</v>
      </c>
    </row>
    <row r="6" spans="1:33" ht="45" hidden="1" x14ac:dyDescent="0.25">
      <c r="A6" s="4" t="s">
        <v>95</v>
      </c>
      <c r="B6" s="4" t="s">
        <v>97</v>
      </c>
      <c r="C6" s="1" t="s">
        <v>96</v>
      </c>
      <c r="D6" s="32" t="s">
        <v>20</v>
      </c>
      <c r="E6" s="32" t="s">
        <v>22</v>
      </c>
      <c r="F6" s="87">
        <f t="shared" ref="F6:F12" si="3">IF(E6="no",0,T6)</f>
        <v>0</v>
      </c>
      <c r="G6" s="32">
        <v>0</v>
      </c>
      <c r="H6" s="32" t="s">
        <v>38</v>
      </c>
      <c r="I6" s="69"/>
      <c r="J6" s="25" t="s">
        <v>24</v>
      </c>
      <c r="K6" s="35">
        <v>0.8</v>
      </c>
      <c r="L6" s="89">
        <f t="shared" si="1"/>
        <v>0</v>
      </c>
      <c r="M6" s="36">
        <v>0.2</v>
      </c>
      <c r="N6" s="87">
        <f t="shared" si="2"/>
        <v>0</v>
      </c>
      <c r="O6" s="35"/>
      <c r="P6" s="5"/>
      <c r="Q6" s="35"/>
      <c r="R6" s="35" t="s">
        <v>22</v>
      </c>
      <c r="S6" s="5"/>
      <c r="T6" s="21"/>
      <c r="U6" s="1">
        <v>6</v>
      </c>
      <c r="V6" s="1">
        <v>6</v>
      </c>
      <c r="W6" s="1">
        <v>10</v>
      </c>
      <c r="X6" s="1">
        <v>4</v>
      </c>
      <c r="Y6" s="17">
        <v>25</v>
      </c>
      <c r="Z6" s="17" t="s">
        <v>26</v>
      </c>
      <c r="AA6" s="17">
        <v>5</v>
      </c>
      <c r="AB6" s="17">
        <v>25</v>
      </c>
      <c r="AC6" s="17">
        <v>30</v>
      </c>
      <c r="AD6" s="5" t="s">
        <v>14</v>
      </c>
      <c r="AE6" s="25" t="s">
        <v>27</v>
      </c>
      <c r="AF6" s="5"/>
      <c r="AG6" s="146" t="s">
        <v>28</v>
      </c>
    </row>
    <row r="7" spans="1:33" ht="30" x14ac:dyDescent="0.25">
      <c r="A7" s="4" t="s">
        <v>91</v>
      </c>
      <c r="B7" s="4" t="s">
        <v>101</v>
      </c>
      <c r="C7" s="1" t="s">
        <v>102</v>
      </c>
      <c r="D7" s="32" t="s">
        <v>49</v>
      </c>
      <c r="E7" s="32" t="s">
        <v>22</v>
      </c>
      <c r="F7" s="87">
        <f t="shared" si="3"/>
        <v>0</v>
      </c>
      <c r="G7" s="32">
        <v>1</v>
      </c>
      <c r="H7" s="32" t="s">
        <v>38</v>
      </c>
      <c r="I7" s="69">
        <v>20000</v>
      </c>
      <c r="J7" s="25" t="s">
        <v>24</v>
      </c>
      <c r="K7" s="35">
        <v>0.8</v>
      </c>
      <c r="L7" s="89">
        <f t="shared" si="1"/>
        <v>0</v>
      </c>
      <c r="M7" s="36">
        <v>0.2</v>
      </c>
      <c r="N7" s="87">
        <f t="shared" si="2"/>
        <v>0</v>
      </c>
      <c r="O7" s="35"/>
      <c r="P7" s="5"/>
      <c r="Q7" s="35"/>
      <c r="R7" s="35" t="s">
        <v>22</v>
      </c>
      <c r="S7" s="5"/>
      <c r="T7" s="21"/>
      <c r="U7" s="1">
        <v>6</v>
      </c>
      <c r="V7" s="1">
        <v>6</v>
      </c>
      <c r="W7" s="1">
        <v>10</v>
      </c>
      <c r="X7" s="1">
        <v>4</v>
      </c>
      <c r="Y7" s="17">
        <v>25</v>
      </c>
      <c r="Z7" s="17" t="s">
        <v>26</v>
      </c>
      <c r="AA7" s="17">
        <v>5</v>
      </c>
      <c r="AB7" s="17">
        <v>25</v>
      </c>
      <c r="AC7" s="17">
        <v>30</v>
      </c>
      <c r="AD7" s="5" t="s">
        <v>14</v>
      </c>
      <c r="AE7" s="25" t="s">
        <v>27</v>
      </c>
      <c r="AF7" s="5"/>
      <c r="AG7" s="146" t="s">
        <v>28</v>
      </c>
    </row>
    <row r="8" spans="1:33" ht="45" hidden="1" x14ac:dyDescent="0.25">
      <c r="A8" s="4" t="s">
        <v>91</v>
      </c>
      <c r="B8" s="4" t="s">
        <v>103</v>
      </c>
      <c r="C8" s="1" t="s">
        <v>96</v>
      </c>
      <c r="D8" s="32" t="s">
        <v>20</v>
      </c>
      <c r="E8" s="32" t="s">
        <v>22</v>
      </c>
      <c r="F8" s="87">
        <f t="shared" si="3"/>
        <v>0</v>
      </c>
      <c r="G8" s="32">
        <v>0</v>
      </c>
      <c r="H8" s="32" t="s">
        <v>38</v>
      </c>
      <c r="I8" s="69"/>
      <c r="J8" s="25" t="s">
        <v>24</v>
      </c>
      <c r="K8" s="35">
        <v>0.8</v>
      </c>
      <c r="L8" s="89">
        <f t="shared" si="1"/>
        <v>0</v>
      </c>
      <c r="M8" s="36">
        <v>0.2</v>
      </c>
      <c r="N8" s="87">
        <f t="shared" si="2"/>
        <v>0</v>
      </c>
      <c r="O8" s="35"/>
      <c r="P8" s="5"/>
      <c r="Q8" s="35"/>
      <c r="R8" s="35" t="s">
        <v>22</v>
      </c>
      <c r="S8" s="5"/>
      <c r="T8" s="21"/>
      <c r="U8" s="1">
        <v>6</v>
      </c>
      <c r="V8" s="1">
        <v>6</v>
      </c>
      <c r="W8" s="1">
        <v>10</v>
      </c>
      <c r="X8" s="1">
        <v>4</v>
      </c>
      <c r="Y8" s="17">
        <v>25</v>
      </c>
      <c r="Z8" s="17" t="s">
        <v>26</v>
      </c>
      <c r="AA8" s="17">
        <v>5</v>
      </c>
      <c r="AB8" s="17">
        <v>25</v>
      </c>
      <c r="AC8" s="17">
        <v>30</v>
      </c>
      <c r="AD8" s="5" t="s">
        <v>14</v>
      </c>
      <c r="AE8" s="25" t="s">
        <v>27</v>
      </c>
      <c r="AF8" s="5"/>
      <c r="AG8" s="146" t="s">
        <v>28</v>
      </c>
    </row>
    <row r="9" spans="1:33" ht="45" hidden="1" x14ac:dyDescent="0.25">
      <c r="A9" s="4" t="s">
        <v>91</v>
      </c>
      <c r="B9" s="4" t="s">
        <v>104</v>
      </c>
      <c r="C9" s="1" t="s">
        <v>105</v>
      </c>
      <c r="D9" s="32" t="s">
        <v>20</v>
      </c>
      <c r="E9" s="32" t="s">
        <v>22</v>
      </c>
      <c r="F9" s="87">
        <f t="shared" si="3"/>
        <v>0</v>
      </c>
      <c r="G9" s="32">
        <v>0</v>
      </c>
      <c r="H9" s="32" t="s">
        <v>38</v>
      </c>
      <c r="I9" s="69"/>
      <c r="J9" s="25" t="s">
        <v>24</v>
      </c>
      <c r="K9" s="35">
        <v>0.8</v>
      </c>
      <c r="L9" s="89">
        <f t="shared" si="1"/>
        <v>0</v>
      </c>
      <c r="M9" s="36">
        <v>0.2</v>
      </c>
      <c r="N9" s="87">
        <f t="shared" si="2"/>
        <v>0</v>
      </c>
      <c r="O9" s="35"/>
      <c r="P9" s="5"/>
      <c r="Q9" s="35"/>
      <c r="R9" s="35" t="s">
        <v>22</v>
      </c>
      <c r="S9" s="5"/>
      <c r="T9" s="21"/>
      <c r="U9" s="1">
        <v>6</v>
      </c>
      <c r="V9" s="1">
        <v>6</v>
      </c>
      <c r="W9" s="1">
        <v>10</v>
      </c>
      <c r="X9" s="1">
        <v>4</v>
      </c>
      <c r="Y9" s="17">
        <v>25</v>
      </c>
      <c r="Z9" s="17" t="s">
        <v>26</v>
      </c>
      <c r="AA9" s="17">
        <v>5</v>
      </c>
      <c r="AB9" s="17">
        <v>25</v>
      </c>
      <c r="AC9" s="17">
        <v>30</v>
      </c>
      <c r="AD9" s="5" t="s">
        <v>14</v>
      </c>
      <c r="AE9" s="25" t="s">
        <v>27</v>
      </c>
      <c r="AF9" s="5"/>
      <c r="AG9" s="146" t="s">
        <v>28</v>
      </c>
    </row>
    <row r="10" spans="1:33" ht="45" x14ac:dyDescent="0.25">
      <c r="A10" s="4" t="s">
        <v>91</v>
      </c>
      <c r="B10" s="4" t="s">
        <v>106</v>
      </c>
      <c r="C10" s="1" t="s">
        <v>107</v>
      </c>
      <c r="D10" s="32" t="s">
        <v>21</v>
      </c>
      <c r="E10" s="32" t="s">
        <v>22</v>
      </c>
      <c r="F10" s="87">
        <f t="shared" si="3"/>
        <v>0</v>
      </c>
      <c r="G10" s="32">
        <v>1</v>
      </c>
      <c r="H10" s="32" t="s">
        <v>38</v>
      </c>
      <c r="I10" s="69">
        <v>20000</v>
      </c>
      <c r="J10" s="25" t="s">
        <v>24</v>
      </c>
      <c r="K10" s="35">
        <v>0.8</v>
      </c>
      <c r="L10" s="89">
        <f t="shared" si="1"/>
        <v>0</v>
      </c>
      <c r="M10" s="36">
        <v>0.2</v>
      </c>
      <c r="N10" s="87">
        <f t="shared" si="2"/>
        <v>0</v>
      </c>
      <c r="O10" s="35"/>
      <c r="P10" s="5"/>
      <c r="Q10" s="35"/>
      <c r="R10" s="35" t="s">
        <v>22</v>
      </c>
      <c r="S10" s="5"/>
      <c r="T10" s="21"/>
      <c r="U10" s="1">
        <v>6</v>
      </c>
      <c r="V10" s="1">
        <v>6</v>
      </c>
      <c r="W10" s="1">
        <v>10</v>
      </c>
      <c r="X10" s="1">
        <v>4</v>
      </c>
      <c r="Y10" s="17">
        <v>25</v>
      </c>
      <c r="Z10" s="17" t="s">
        <v>26</v>
      </c>
      <c r="AA10" s="17">
        <v>5</v>
      </c>
      <c r="AB10" s="17">
        <v>25</v>
      </c>
      <c r="AC10" s="17">
        <v>30</v>
      </c>
      <c r="AD10" s="5" t="s">
        <v>14</v>
      </c>
      <c r="AE10" s="25" t="s">
        <v>27</v>
      </c>
      <c r="AF10" s="5"/>
      <c r="AG10" s="146" t="s">
        <v>28</v>
      </c>
    </row>
    <row r="11" spans="1:33" ht="30" x14ac:dyDescent="0.25">
      <c r="A11" s="4" t="s">
        <v>91</v>
      </c>
      <c r="B11" s="4" t="s">
        <v>108</v>
      </c>
      <c r="C11" s="1" t="s">
        <v>109</v>
      </c>
      <c r="D11" s="32" t="s">
        <v>21</v>
      </c>
      <c r="E11" s="32" t="s">
        <v>22</v>
      </c>
      <c r="F11" s="87">
        <f t="shared" si="3"/>
        <v>0</v>
      </c>
      <c r="G11" s="32">
        <v>1</v>
      </c>
      <c r="H11" s="32" t="s">
        <v>38</v>
      </c>
      <c r="I11" s="69">
        <v>20000</v>
      </c>
      <c r="J11" s="25" t="s">
        <v>24</v>
      </c>
      <c r="K11" s="35">
        <v>0.8</v>
      </c>
      <c r="L11" s="89">
        <f t="shared" si="1"/>
        <v>0</v>
      </c>
      <c r="M11" s="36">
        <v>0.2</v>
      </c>
      <c r="N11" s="87">
        <f t="shared" si="2"/>
        <v>0</v>
      </c>
      <c r="O11" s="35"/>
      <c r="P11" s="5"/>
      <c r="Q11" s="35"/>
      <c r="R11" s="35" t="s">
        <v>22</v>
      </c>
      <c r="S11" s="5"/>
      <c r="T11" s="21"/>
      <c r="U11" s="1">
        <v>6</v>
      </c>
      <c r="V11" s="1">
        <v>6</v>
      </c>
      <c r="W11" s="1">
        <v>10</v>
      </c>
      <c r="X11" s="1">
        <v>4</v>
      </c>
      <c r="Y11" s="17">
        <v>25</v>
      </c>
      <c r="Z11" s="17" t="s">
        <v>26</v>
      </c>
      <c r="AA11" s="17">
        <v>5</v>
      </c>
      <c r="AB11" s="17">
        <v>25</v>
      </c>
      <c r="AC11" s="17">
        <v>30</v>
      </c>
      <c r="AD11" s="5" t="s">
        <v>14</v>
      </c>
      <c r="AE11" s="25" t="s">
        <v>27</v>
      </c>
      <c r="AF11" s="5"/>
      <c r="AG11" s="146" t="s">
        <v>28</v>
      </c>
    </row>
    <row r="12" spans="1:33" ht="60" x14ac:dyDescent="0.25">
      <c r="A12" s="4" t="s">
        <v>95</v>
      </c>
      <c r="B12" s="4" t="s">
        <v>110</v>
      </c>
      <c r="C12" s="1" t="s">
        <v>111</v>
      </c>
      <c r="D12" s="32" t="s">
        <v>21</v>
      </c>
      <c r="E12" s="32" t="s">
        <v>22</v>
      </c>
      <c r="F12" s="87">
        <f t="shared" si="3"/>
        <v>0</v>
      </c>
      <c r="G12" s="32">
        <v>20</v>
      </c>
      <c r="H12" s="32" t="s">
        <v>38</v>
      </c>
      <c r="I12" s="69">
        <v>20000</v>
      </c>
      <c r="J12" s="25" t="s">
        <v>24</v>
      </c>
      <c r="K12" s="35">
        <v>0.8</v>
      </c>
      <c r="L12" s="89">
        <f t="shared" si="1"/>
        <v>0</v>
      </c>
      <c r="M12" s="36">
        <v>0.2</v>
      </c>
      <c r="N12" s="87">
        <f t="shared" si="2"/>
        <v>0</v>
      </c>
      <c r="O12" s="35"/>
      <c r="P12" s="5"/>
      <c r="Q12" s="35"/>
      <c r="R12" s="35" t="s">
        <v>22</v>
      </c>
      <c r="S12" s="5"/>
      <c r="T12" s="21"/>
      <c r="U12" s="1">
        <v>6</v>
      </c>
      <c r="V12" s="1">
        <v>6</v>
      </c>
      <c r="W12" s="1">
        <v>10</v>
      </c>
      <c r="X12" s="1">
        <v>4</v>
      </c>
      <c r="Y12" s="17">
        <v>25</v>
      </c>
      <c r="Z12" s="17" t="s">
        <v>26</v>
      </c>
      <c r="AA12" s="17">
        <v>5</v>
      </c>
      <c r="AB12" s="17">
        <v>25</v>
      </c>
      <c r="AC12" s="17">
        <v>30</v>
      </c>
      <c r="AD12" s="5" t="s">
        <v>14</v>
      </c>
      <c r="AE12" s="25" t="s">
        <v>27</v>
      </c>
      <c r="AF12" s="5"/>
      <c r="AG12" s="146" t="s">
        <v>28</v>
      </c>
    </row>
    <row r="13" spans="1:33" x14ac:dyDescent="0.25">
      <c r="A13" s="4"/>
      <c r="B13" s="4"/>
      <c r="C13" s="1"/>
      <c r="D13" s="1"/>
      <c r="E13" s="32"/>
      <c r="F13" s="87"/>
      <c r="G13" s="32"/>
      <c r="H13" s="32"/>
      <c r="I13" s="69"/>
      <c r="J13" s="5"/>
      <c r="K13" s="35"/>
      <c r="L13" s="87"/>
      <c r="M13" s="36"/>
      <c r="N13" s="87"/>
      <c r="O13" s="35"/>
      <c r="P13" s="5"/>
      <c r="Q13" s="35"/>
      <c r="R13" s="35"/>
      <c r="S13" s="5"/>
      <c r="T13" s="21"/>
      <c r="U13" s="1"/>
      <c r="V13" s="1"/>
      <c r="W13" s="1"/>
      <c r="X13" s="1"/>
      <c r="Y13" s="17"/>
      <c r="Z13" s="17"/>
      <c r="AA13" s="17"/>
      <c r="AB13" s="17"/>
      <c r="AC13" s="17"/>
      <c r="AD13" s="5"/>
      <c r="AE13" s="25"/>
      <c r="AF13" s="42"/>
      <c r="AG13" s="146"/>
    </row>
    <row r="14" spans="1:33" s="11" customFormat="1" ht="47.25" x14ac:dyDescent="0.25">
      <c r="A14" s="7" t="s">
        <v>181</v>
      </c>
      <c r="B14" s="7"/>
      <c r="C14" s="16"/>
      <c r="D14" s="16"/>
      <c r="E14" s="16"/>
      <c r="F14" s="86"/>
      <c r="G14" s="16"/>
      <c r="H14" s="16"/>
      <c r="I14" s="75"/>
      <c r="J14" s="12"/>
      <c r="K14" s="73"/>
      <c r="L14" s="88"/>
      <c r="M14" s="74"/>
      <c r="N14" s="88"/>
      <c r="O14" s="73"/>
      <c r="P14" s="12"/>
      <c r="Q14" s="73"/>
      <c r="R14" s="73"/>
      <c r="S14" s="12"/>
      <c r="T14" s="23"/>
      <c r="U14" s="10"/>
      <c r="V14" s="10"/>
      <c r="W14" s="10"/>
      <c r="X14" s="10"/>
      <c r="Y14" s="29"/>
      <c r="Z14" s="29"/>
      <c r="AA14" s="29"/>
      <c r="AB14" s="29"/>
      <c r="AC14" s="29"/>
      <c r="AD14" s="12"/>
      <c r="AE14" s="31"/>
      <c r="AF14" s="12"/>
      <c r="AG14" s="144"/>
    </row>
    <row r="15" spans="1:33" s="52" customFormat="1" ht="30" x14ac:dyDescent="0.25">
      <c r="A15" s="49" t="s">
        <v>112</v>
      </c>
      <c r="B15" s="49" t="s">
        <v>113</v>
      </c>
      <c r="C15" s="28" t="s">
        <v>33</v>
      </c>
      <c r="D15" s="28" t="s">
        <v>21</v>
      </c>
      <c r="E15" s="17" t="s">
        <v>22</v>
      </c>
      <c r="F15" s="87">
        <f t="shared" ref="F15:F16" si="4">IF(E15="no",0,T15)</f>
        <v>0</v>
      </c>
      <c r="G15" s="17">
        <v>300</v>
      </c>
      <c r="H15" s="17" t="s">
        <v>39</v>
      </c>
      <c r="I15" s="69">
        <v>200</v>
      </c>
      <c r="J15" s="25" t="s">
        <v>24</v>
      </c>
      <c r="K15" s="35">
        <v>0.8</v>
      </c>
      <c r="L15" s="89">
        <f>K15*T15</f>
        <v>0</v>
      </c>
      <c r="M15" s="36">
        <v>0.2</v>
      </c>
      <c r="N15" s="87">
        <f t="shared" ref="N15:N48" si="5">T15*M15</f>
        <v>0</v>
      </c>
      <c r="O15" s="35"/>
      <c r="P15" s="25"/>
      <c r="Q15" s="35"/>
      <c r="R15" s="35" t="s">
        <v>22</v>
      </c>
      <c r="S15" s="25"/>
      <c r="T15" s="51"/>
      <c r="U15" s="1" t="s">
        <v>23</v>
      </c>
      <c r="V15" s="1">
        <v>8</v>
      </c>
      <c r="W15" s="1">
        <v>12</v>
      </c>
      <c r="X15" s="1">
        <v>12</v>
      </c>
      <c r="Y15" s="17">
        <v>20</v>
      </c>
      <c r="Z15" s="17" t="s">
        <v>30</v>
      </c>
      <c r="AA15" s="17">
        <v>5</v>
      </c>
      <c r="AB15" s="17">
        <v>5</v>
      </c>
      <c r="AC15" s="17">
        <v>15</v>
      </c>
      <c r="AD15" s="5" t="s">
        <v>31</v>
      </c>
      <c r="AE15" s="25" t="s">
        <v>27</v>
      </c>
      <c r="AF15" s="42"/>
      <c r="AG15" s="146" t="s">
        <v>32</v>
      </c>
    </row>
    <row r="16" spans="1:33" s="52" customFormat="1" ht="30" hidden="1" x14ac:dyDescent="0.25">
      <c r="A16" s="49" t="s">
        <v>112</v>
      </c>
      <c r="B16" s="49" t="s">
        <v>114</v>
      </c>
      <c r="C16" s="28" t="s">
        <v>109</v>
      </c>
      <c r="D16" s="17" t="s">
        <v>20</v>
      </c>
      <c r="E16" s="17" t="s">
        <v>22</v>
      </c>
      <c r="F16" s="87">
        <f t="shared" si="4"/>
        <v>0</v>
      </c>
      <c r="G16" s="17">
        <v>0</v>
      </c>
      <c r="H16" s="17" t="s">
        <v>39</v>
      </c>
      <c r="I16" s="69">
        <v>200</v>
      </c>
      <c r="J16" s="25" t="s">
        <v>24</v>
      </c>
      <c r="K16" s="35">
        <v>0.8</v>
      </c>
      <c r="L16" s="89">
        <f t="shared" ref="L16" si="6">K16*T16</f>
        <v>0</v>
      </c>
      <c r="M16" s="36">
        <v>0.2</v>
      </c>
      <c r="N16" s="87">
        <f t="shared" ref="N16" si="7">T16*M16</f>
        <v>0</v>
      </c>
      <c r="O16" s="35"/>
      <c r="P16" s="25"/>
      <c r="Q16" s="35"/>
      <c r="R16" s="35" t="s">
        <v>22</v>
      </c>
      <c r="S16" s="25"/>
      <c r="T16" s="51"/>
      <c r="U16" s="1"/>
      <c r="V16" s="1"/>
      <c r="W16" s="1"/>
      <c r="X16" s="1"/>
      <c r="Y16" s="17"/>
      <c r="Z16" s="17"/>
      <c r="AA16" s="17"/>
      <c r="AB16" s="17"/>
      <c r="AC16" s="17"/>
      <c r="AD16" s="5"/>
      <c r="AE16" s="25"/>
      <c r="AF16" s="42"/>
      <c r="AG16" s="146"/>
    </row>
    <row r="17" spans="1:33" x14ac:dyDescent="0.25">
      <c r="A17" s="4"/>
      <c r="B17" s="4"/>
      <c r="C17" s="1"/>
      <c r="D17" s="1"/>
      <c r="E17" s="32"/>
      <c r="F17" s="87"/>
      <c r="G17" s="32"/>
      <c r="H17" s="32"/>
      <c r="I17" s="69"/>
      <c r="J17" s="5"/>
      <c r="K17" s="35"/>
      <c r="L17" s="87"/>
      <c r="M17" s="36"/>
      <c r="N17" s="87"/>
      <c r="O17" s="35"/>
      <c r="P17" s="5"/>
      <c r="Q17" s="35"/>
      <c r="R17" s="35"/>
      <c r="S17" s="5"/>
      <c r="T17" s="21"/>
      <c r="U17" s="1"/>
      <c r="V17" s="1"/>
      <c r="W17" s="1"/>
      <c r="X17" s="1"/>
      <c r="Y17" s="17"/>
      <c r="Z17" s="17"/>
      <c r="AA17" s="17"/>
      <c r="AB17" s="17"/>
      <c r="AC17" s="17"/>
      <c r="AD17" s="5"/>
      <c r="AE17" s="25"/>
      <c r="AF17" s="42"/>
      <c r="AG17" s="146"/>
    </row>
    <row r="18" spans="1:33" s="11" customFormat="1" ht="31.5" x14ac:dyDescent="0.25">
      <c r="A18" s="7" t="s">
        <v>182</v>
      </c>
      <c r="B18" s="7"/>
      <c r="C18" s="10"/>
      <c r="D18" s="10"/>
      <c r="E18" s="10"/>
      <c r="F18" s="88"/>
      <c r="G18" s="10"/>
      <c r="H18" s="10"/>
      <c r="I18" s="75"/>
      <c r="J18" s="10"/>
      <c r="K18" s="74"/>
      <c r="L18" s="88"/>
      <c r="M18" s="74"/>
      <c r="N18" s="88"/>
      <c r="O18" s="74"/>
      <c r="P18" s="12"/>
      <c r="Q18" s="73"/>
      <c r="R18" s="73"/>
      <c r="S18" s="12"/>
      <c r="T18" s="23"/>
      <c r="U18" s="10"/>
      <c r="V18" s="10"/>
      <c r="W18" s="10"/>
      <c r="X18" s="10"/>
      <c r="Y18" s="29"/>
      <c r="Z18" s="29"/>
      <c r="AA18" s="29"/>
      <c r="AB18" s="29"/>
      <c r="AC18" s="29"/>
      <c r="AD18" s="12"/>
      <c r="AE18" s="31"/>
      <c r="AF18" s="12"/>
      <c r="AG18" s="144"/>
    </row>
    <row r="19" spans="1:33" s="41" customFormat="1" ht="45" x14ac:dyDescent="0.25">
      <c r="A19" s="82" t="s">
        <v>115</v>
      </c>
      <c r="B19" s="82" t="s">
        <v>116</v>
      </c>
      <c r="C19" s="37" t="s">
        <v>117</v>
      </c>
      <c r="D19" s="37" t="s">
        <v>21</v>
      </c>
      <c r="E19" s="17" t="s">
        <v>22</v>
      </c>
      <c r="F19" s="87">
        <f t="shared" ref="F19:F23" si="8">IF(E19="no",0,T19)</f>
        <v>0</v>
      </c>
      <c r="G19" s="37">
        <v>400</v>
      </c>
      <c r="H19" s="37" t="s">
        <v>39</v>
      </c>
      <c r="I19" s="71">
        <v>250</v>
      </c>
      <c r="J19" s="37" t="s">
        <v>22</v>
      </c>
      <c r="K19" s="72">
        <v>0</v>
      </c>
      <c r="L19" s="91">
        <v>0</v>
      </c>
      <c r="M19" s="72">
        <v>1</v>
      </c>
      <c r="N19" s="87">
        <f t="shared" si="5"/>
        <v>0</v>
      </c>
      <c r="O19" s="72"/>
      <c r="P19" s="39"/>
      <c r="Q19" s="70"/>
      <c r="R19" s="35" t="s">
        <v>22</v>
      </c>
      <c r="S19" s="39"/>
      <c r="T19" s="40"/>
      <c r="U19" s="1">
        <v>2</v>
      </c>
      <c r="V19" s="1">
        <v>6</v>
      </c>
      <c r="W19" s="1">
        <v>6</v>
      </c>
      <c r="X19" s="1">
        <v>12</v>
      </c>
      <c r="Y19" s="25">
        <v>10</v>
      </c>
      <c r="Z19" s="25">
        <v>10</v>
      </c>
      <c r="AA19" s="25">
        <v>5</v>
      </c>
      <c r="AB19" s="25">
        <v>3</v>
      </c>
      <c r="AC19" s="25">
        <v>10</v>
      </c>
      <c r="AD19" s="5" t="s">
        <v>31</v>
      </c>
      <c r="AE19" s="5" t="s">
        <v>183</v>
      </c>
      <c r="AF19" s="1"/>
      <c r="AG19" s="146" t="s">
        <v>32</v>
      </c>
    </row>
    <row r="20" spans="1:33" ht="30" x14ac:dyDescent="0.25">
      <c r="A20" s="49" t="s">
        <v>118</v>
      </c>
      <c r="B20" s="49" t="s">
        <v>119</v>
      </c>
      <c r="C20" s="1" t="s">
        <v>52</v>
      </c>
      <c r="D20" s="32" t="s">
        <v>21</v>
      </c>
      <c r="E20" s="17" t="s">
        <v>22</v>
      </c>
      <c r="F20" s="87">
        <f t="shared" si="8"/>
        <v>0</v>
      </c>
      <c r="G20" s="32">
        <v>1200</v>
      </c>
      <c r="H20" s="32" t="s">
        <v>39</v>
      </c>
      <c r="I20" s="69">
        <v>60</v>
      </c>
      <c r="J20" s="32" t="s">
        <v>22</v>
      </c>
      <c r="K20" s="72">
        <v>0</v>
      </c>
      <c r="L20" s="91">
        <v>0</v>
      </c>
      <c r="M20" s="72">
        <v>1</v>
      </c>
      <c r="N20" s="87">
        <f t="shared" si="5"/>
        <v>0</v>
      </c>
      <c r="O20" s="36"/>
      <c r="P20" s="5"/>
      <c r="Q20" s="35"/>
      <c r="R20" s="35" t="s">
        <v>22</v>
      </c>
      <c r="S20" s="5"/>
      <c r="T20" s="21"/>
      <c r="U20" s="1">
        <v>2</v>
      </c>
      <c r="V20" s="1">
        <v>6</v>
      </c>
      <c r="W20" s="1">
        <v>6</v>
      </c>
      <c r="X20" s="1">
        <v>12</v>
      </c>
      <c r="Y20" s="25">
        <v>10</v>
      </c>
      <c r="Z20" s="25">
        <v>10</v>
      </c>
      <c r="AA20" s="25">
        <v>5</v>
      </c>
      <c r="AB20" s="25">
        <v>3</v>
      </c>
      <c r="AC20" s="25">
        <v>10</v>
      </c>
      <c r="AD20" s="5" t="s">
        <v>31</v>
      </c>
      <c r="AE20" s="5" t="s">
        <v>183</v>
      </c>
      <c r="AF20" s="1"/>
      <c r="AG20" s="146" t="s">
        <v>32</v>
      </c>
    </row>
    <row r="21" spans="1:33" ht="30" hidden="1" x14ac:dyDescent="0.25">
      <c r="A21" s="49" t="s">
        <v>118</v>
      </c>
      <c r="B21" s="49" t="s">
        <v>119</v>
      </c>
      <c r="C21" s="1" t="s">
        <v>109</v>
      </c>
      <c r="D21" s="32" t="s">
        <v>20</v>
      </c>
      <c r="E21" s="17" t="s">
        <v>22</v>
      </c>
      <c r="F21" s="87">
        <f t="shared" si="8"/>
        <v>0</v>
      </c>
      <c r="G21" s="32">
        <v>0</v>
      </c>
      <c r="H21" s="32" t="s">
        <v>39</v>
      </c>
      <c r="I21" s="69"/>
      <c r="J21" s="32"/>
      <c r="K21" s="72">
        <v>0</v>
      </c>
      <c r="L21" s="91"/>
      <c r="M21" s="72">
        <v>1</v>
      </c>
      <c r="N21" s="87">
        <f t="shared" si="5"/>
        <v>0</v>
      </c>
      <c r="O21" s="36"/>
      <c r="P21" s="5"/>
      <c r="Q21" s="35"/>
      <c r="R21" s="35" t="s">
        <v>22</v>
      </c>
      <c r="S21" s="5"/>
      <c r="T21" s="21"/>
      <c r="U21" s="1">
        <v>2</v>
      </c>
      <c r="V21" s="1">
        <v>6</v>
      </c>
      <c r="W21" s="1">
        <v>6</v>
      </c>
      <c r="X21" s="1">
        <v>12</v>
      </c>
      <c r="Y21" s="25">
        <v>10</v>
      </c>
      <c r="Z21" s="25">
        <v>10</v>
      </c>
      <c r="AA21" s="25">
        <v>5</v>
      </c>
      <c r="AB21" s="25">
        <v>3</v>
      </c>
      <c r="AC21" s="25">
        <v>10</v>
      </c>
      <c r="AD21" s="5" t="s">
        <v>31</v>
      </c>
      <c r="AE21" s="5" t="s">
        <v>183</v>
      </c>
      <c r="AF21" s="1"/>
      <c r="AG21" s="146" t="s">
        <v>32</v>
      </c>
    </row>
    <row r="22" spans="1:33" ht="30" x14ac:dyDescent="0.25">
      <c r="A22" s="49" t="s">
        <v>120</v>
      </c>
      <c r="B22" s="49" t="s">
        <v>119</v>
      </c>
      <c r="C22" s="1" t="s">
        <v>50</v>
      </c>
      <c r="D22" s="32" t="s">
        <v>51</v>
      </c>
      <c r="E22" s="17" t="s">
        <v>22</v>
      </c>
      <c r="F22" s="87">
        <f t="shared" si="8"/>
        <v>0</v>
      </c>
      <c r="G22" s="32">
        <v>500</v>
      </c>
      <c r="H22" s="32" t="s">
        <v>39</v>
      </c>
      <c r="I22" s="69">
        <v>150</v>
      </c>
      <c r="J22" s="32" t="s">
        <v>22</v>
      </c>
      <c r="K22" s="72">
        <v>0</v>
      </c>
      <c r="L22" s="91">
        <v>0</v>
      </c>
      <c r="M22" s="72">
        <v>1</v>
      </c>
      <c r="N22" s="87">
        <f t="shared" si="5"/>
        <v>0</v>
      </c>
      <c r="O22" s="36"/>
      <c r="P22" s="5"/>
      <c r="Q22" s="35"/>
      <c r="R22" s="35" t="s">
        <v>22</v>
      </c>
      <c r="S22" s="5"/>
      <c r="T22" s="21"/>
      <c r="U22" s="1">
        <v>2</v>
      </c>
      <c r="V22" s="1">
        <v>6</v>
      </c>
      <c r="W22" s="1">
        <v>6</v>
      </c>
      <c r="X22" s="1">
        <v>12</v>
      </c>
      <c r="Y22" s="25">
        <v>10</v>
      </c>
      <c r="Z22" s="25">
        <v>10</v>
      </c>
      <c r="AA22" s="25">
        <v>5</v>
      </c>
      <c r="AB22" s="25">
        <v>3</v>
      </c>
      <c r="AC22" s="25">
        <v>10</v>
      </c>
      <c r="AD22" s="5" t="s">
        <v>31</v>
      </c>
      <c r="AE22" s="5" t="s">
        <v>183</v>
      </c>
      <c r="AF22" s="1"/>
      <c r="AG22" s="146" t="s">
        <v>32</v>
      </c>
    </row>
    <row r="23" spans="1:33" ht="30" x14ac:dyDescent="0.25">
      <c r="A23" s="49" t="s">
        <v>121</v>
      </c>
      <c r="B23" s="49" t="s">
        <v>122</v>
      </c>
      <c r="C23" s="1" t="s">
        <v>50</v>
      </c>
      <c r="D23" s="32" t="s">
        <v>21</v>
      </c>
      <c r="E23" s="17" t="s">
        <v>22</v>
      </c>
      <c r="F23" s="87">
        <f t="shared" si="8"/>
        <v>0</v>
      </c>
      <c r="G23" s="17">
        <v>550</v>
      </c>
      <c r="H23" s="17" t="s">
        <v>39</v>
      </c>
      <c r="I23" s="69">
        <v>150</v>
      </c>
      <c r="J23" s="32" t="s">
        <v>22</v>
      </c>
      <c r="K23" s="72">
        <v>0</v>
      </c>
      <c r="L23" s="91">
        <v>0</v>
      </c>
      <c r="M23" s="72">
        <v>1</v>
      </c>
      <c r="N23" s="87">
        <f t="shared" si="5"/>
        <v>0</v>
      </c>
      <c r="O23" s="36"/>
      <c r="P23" s="5"/>
      <c r="Q23" s="35"/>
      <c r="R23" s="35" t="s">
        <v>22</v>
      </c>
      <c r="S23" s="5"/>
      <c r="T23" s="21"/>
      <c r="U23" s="1">
        <v>2</v>
      </c>
      <c r="V23" s="1">
        <v>6</v>
      </c>
      <c r="W23" s="1">
        <v>6</v>
      </c>
      <c r="X23" s="1">
        <v>12</v>
      </c>
      <c r="Y23" s="25">
        <v>10</v>
      </c>
      <c r="Z23" s="25">
        <v>10</v>
      </c>
      <c r="AA23" s="25">
        <v>5</v>
      </c>
      <c r="AB23" s="25">
        <v>3</v>
      </c>
      <c r="AC23" s="25">
        <v>10</v>
      </c>
      <c r="AD23" s="5" t="s">
        <v>31</v>
      </c>
      <c r="AE23" s="5" t="s">
        <v>183</v>
      </c>
      <c r="AF23" s="1"/>
      <c r="AG23" s="146" t="s">
        <v>32</v>
      </c>
    </row>
    <row r="24" spans="1:33" x14ac:dyDescent="0.25">
      <c r="A24" s="14"/>
      <c r="B24" s="14"/>
      <c r="C24" s="1"/>
      <c r="D24" s="1"/>
      <c r="E24" s="32"/>
      <c r="F24" s="87"/>
      <c r="G24" s="32"/>
      <c r="H24" s="32"/>
      <c r="I24" s="69"/>
      <c r="J24" s="32"/>
      <c r="K24" s="36"/>
      <c r="L24" s="87"/>
      <c r="M24" s="36"/>
      <c r="N24" s="87"/>
      <c r="O24" s="36"/>
      <c r="P24" s="5"/>
      <c r="Q24" s="35"/>
      <c r="R24" s="35"/>
      <c r="S24" s="5"/>
      <c r="T24" s="21"/>
      <c r="U24" s="1"/>
      <c r="V24" s="1"/>
      <c r="W24" s="1"/>
      <c r="X24" s="1"/>
      <c r="Y24" s="17"/>
      <c r="Z24" s="17"/>
      <c r="AA24" s="17"/>
      <c r="AB24" s="17"/>
      <c r="AC24" s="17"/>
      <c r="AD24" s="5"/>
      <c r="AE24" s="25"/>
      <c r="AF24" s="42"/>
      <c r="AG24" s="146"/>
    </row>
    <row r="25" spans="1:33" s="11" customFormat="1" ht="31.5" x14ac:dyDescent="0.25">
      <c r="A25" s="13" t="s">
        <v>17</v>
      </c>
      <c r="B25" s="13"/>
      <c r="C25" s="10"/>
      <c r="D25" s="10"/>
      <c r="E25" s="10"/>
      <c r="F25" s="88"/>
      <c r="G25" s="10"/>
      <c r="H25" s="10"/>
      <c r="I25" s="75"/>
      <c r="J25" s="10"/>
      <c r="K25" s="74"/>
      <c r="L25" s="88"/>
      <c r="M25" s="74"/>
      <c r="N25" s="88"/>
      <c r="O25" s="74"/>
      <c r="P25" s="12"/>
      <c r="Q25" s="73"/>
      <c r="R25" s="73"/>
      <c r="S25" s="12"/>
      <c r="T25" s="23"/>
      <c r="U25" s="10"/>
      <c r="V25" s="10"/>
      <c r="W25" s="10"/>
      <c r="X25" s="10"/>
      <c r="Y25" s="29"/>
      <c r="Z25" s="29"/>
      <c r="AA25" s="29"/>
      <c r="AB25" s="29"/>
      <c r="AC25" s="29"/>
      <c r="AD25" s="12"/>
      <c r="AE25" s="31"/>
      <c r="AF25" s="12"/>
      <c r="AG25" s="144"/>
    </row>
    <row r="26" spans="1:33" s="41" customFormat="1" ht="30" x14ac:dyDescent="0.25">
      <c r="A26" s="44" t="s">
        <v>123</v>
      </c>
      <c r="B26" s="44" t="s">
        <v>124</v>
      </c>
      <c r="C26" s="32" t="s">
        <v>125</v>
      </c>
      <c r="D26" s="32" t="s">
        <v>51</v>
      </c>
      <c r="E26" s="33" t="s">
        <v>13</v>
      </c>
      <c r="F26" s="87">
        <f t="shared" ref="F26:F98" si="9">IF(E26="no",0,T26)</f>
        <v>0</v>
      </c>
      <c r="G26" s="32">
        <v>350</v>
      </c>
      <c r="H26" s="32" t="s">
        <v>39</v>
      </c>
      <c r="I26" s="71">
        <v>300</v>
      </c>
      <c r="J26" s="37" t="s">
        <v>24</v>
      </c>
      <c r="K26" s="72"/>
      <c r="L26" s="91"/>
      <c r="M26" s="72"/>
      <c r="N26" s="87">
        <f t="shared" si="5"/>
        <v>0</v>
      </c>
      <c r="O26" s="72">
        <v>1</v>
      </c>
      <c r="P26" s="92">
        <f t="shared" ref="P26:P27" si="10">O26*T26</f>
        <v>0</v>
      </c>
      <c r="Q26" s="70">
        <v>0</v>
      </c>
      <c r="R26" s="70" t="s">
        <v>13</v>
      </c>
      <c r="S26" s="92">
        <f t="shared" ref="S26:S36" si="11">Q26*T26</f>
        <v>0</v>
      </c>
      <c r="T26" s="40"/>
      <c r="U26" s="1" t="s">
        <v>197</v>
      </c>
      <c r="V26" s="1" t="s">
        <v>197</v>
      </c>
      <c r="W26" s="1" t="s">
        <v>197</v>
      </c>
      <c r="X26" s="1" t="s">
        <v>197</v>
      </c>
      <c r="Y26" s="25">
        <v>10</v>
      </c>
      <c r="Z26" s="17"/>
      <c r="AA26" s="17"/>
      <c r="AB26" s="17"/>
      <c r="AC26" s="17"/>
      <c r="AD26" s="5"/>
      <c r="AE26" s="25"/>
      <c r="AF26" s="5"/>
      <c r="AG26" s="146"/>
    </row>
    <row r="27" spans="1:33" ht="60" x14ac:dyDescent="0.25">
      <c r="A27" s="44" t="s">
        <v>126</v>
      </c>
      <c r="B27" s="44" t="s">
        <v>127</v>
      </c>
      <c r="C27" s="32" t="s">
        <v>128</v>
      </c>
      <c r="D27" s="32" t="s">
        <v>51</v>
      </c>
      <c r="E27" s="33" t="s">
        <v>13</v>
      </c>
      <c r="F27" s="87">
        <f t="shared" si="9"/>
        <v>0</v>
      </c>
      <c r="G27" s="32">
        <v>1700</v>
      </c>
      <c r="H27" s="32" t="s">
        <v>39</v>
      </c>
      <c r="I27" s="69">
        <v>150</v>
      </c>
      <c r="J27" s="32" t="s">
        <v>22</v>
      </c>
      <c r="K27" s="36"/>
      <c r="L27" s="87"/>
      <c r="M27" s="36"/>
      <c r="N27" s="87">
        <f t="shared" si="5"/>
        <v>0</v>
      </c>
      <c r="O27" s="72">
        <v>1</v>
      </c>
      <c r="P27" s="92">
        <f t="shared" si="10"/>
        <v>0</v>
      </c>
      <c r="Q27" s="70">
        <v>0</v>
      </c>
      <c r="R27" s="70" t="s">
        <v>13</v>
      </c>
      <c r="S27" s="92">
        <f t="shared" si="11"/>
        <v>0</v>
      </c>
      <c r="T27" s="21"/>
      <c r="U27" s="1" t="s">
        <v>197</v>
      </c>
      <c r="V27" s="1" t="s">
        <v>197</v>
      </c>
      <c r="W27" s="1" t="s">
        <v>197</v>
      </c>
      <c r="X27" s="1" t="s">
        <v>197</v>
      </c>
      <c r="Y27" s="25">
        <v>10</v>
      </c>
      <c r="Z27" s="17"/>
      <c r="AA27" s="17"/>
      <c r="AB27" s="17"/>
      <c r="AC27" s="17"/>
      <c r="AD27" s="5"/>
      <c r="AE27" s="25"/>
      <c r="AF27" s="42"/>
      <c r="AG27" s="146"/>
    </row>
    <row r="28" spans="1:33" ht="30" x14ac:dyDescent="0.25">
      <c r="A28" s="44" t="s">
        <v>129</v>
      </c>
      <c r="B28" s="44" t="s">
        <v>130</v>
      </c>
      <c r="C28" s="32" t="s">
        <v>50</v>
      </c>
      <c r="D28" s="32" t="s">
        <v>51</v>
      </c>
      <c r="E28" s="33" t="s">
        <v>13</v>
      </c>
      <c r="F28" s="87">
        <f t="shared" si="9"/>
        <v>0</v>
      </c>
      <c r="G28" s="32">
        <v>2100</v>
      </c>
      <c r="H28" s="32" t="s">
        <v>39</v>
      </c>
      <c r="I28" s="69">
        <v>120</v>
      </c>
      <c r="J28" s="32" t="s">
        <v>22</v>
      </c>
      <c r="K28" s="36"/>
      <c r="L28" s="87"/>
      <c r="M28" s="36"/>
      <c r="N28" s="87">
        <f t="shared" ref="N28:N36" si="12">T28*M28</f>
        <v>0</v>
      </c>
      <c r="O28" s="72">
        <v>1</v>
      </c>
      <c r="P28" s="92">
        <f t="shared" ref="P28:P36" si="13">O28*T28</f>
        <v>0</v>
      </c>
      <c r="Q28" s="70">
        <v>0</v>
      </c>
      <c r="R28" s="70" t="s">
        <v>13</v>
      </c>
      <c r="S28" s="92">
        <f t="shared" si="11"/>
        <v>0</v>
      </c>
      <c r="T28" s="21"/>
      <c r="U28" s="1" t="s">
        <v>197</v>
      </c>
      <c r="V28" s="1" t="s">
        <v>197</v>
      </c>
      <c r="W28" s="1" t="s">
        <v>197</v>
      </c>
      <c r="X28" s="1" t="s">
        <v>197</v>
      </c>
      <c r="Y28" s="25">
        <v>10</v>
      </c>
      <c r="Z28" s="17"/>
      <c r="AA28" s="17"/>
      <c r="AB28" s="17"/>
      <c r="AC28" s="17"/>
      <c r="AD28" s="5"/>
      <c r="AE28" s="25"/>
      <c r="AF28" s="42"/>
      <c r="AG28" s="146"/>
    </row>
    <row r="29" spans="1:33" ht="30" x14ac:dyDescent="0.25">
      <c r="A29" s="44" t="s">
        <v>131</v>
      </c>
      <c r="B29" s="44" t="s">
        <v>132</v>
      </c>
      <c r="C29" s="32" t="s">
        <v>50</v>
      </c>
      <c r="D29" s="32" t="s">
        <v>51</v>
      </c>
      <c r="E29" s="33" t="s">
        <v>13</v>
      </c>
      <c r="F29" s="87">
        <f t="shared" si="9"/>
        <v>0</v>
      </c>
      <c r="G29" s="32">
        <v>1900</v>
      </c>
      <c r="H29" s="32" t="s">
        <v>39</v>
      </c>
      <c r="I29" s="69">
        <v>100</v>
      </c>
      <c r="J29" s="32" t="s">
        <v>22</v>
      </c>
      <c r="K29" s="36"/>
      <c r="L29" s="87"/>
      <c r="M29" s="36"/>
      <c r="N29" s="87">
        <f t="shared" si="12"/>
        <v>0</v>
      </c>
      <c r="O29" s="72">
        <v>1</v>
      </c>
      <c r="P29" s="92">
        <f t="shared" si="13"/>
        <v>0</v>
      </c>
      <c r="Q29" s="70">
        <v>0</v>
      </c>
      <c r="R29" s="70" t="s">
        <v>13</v>
      </c>
      <c r="S29" s="92">
        <f t="shared" si="11"/>
        <v>0</v>
      </c>
      <c r="T29" s="21"/>
      <c r="U29" s="1" t="s">
        <v>197</v>
      </c>
      <c r="V29" s="1" t="s">
        <v>197</v>
      </c>
      <c r="W29" s="1" t="s">
        <v>197</v>
      </c>
      <c r="X29" s="1" t="s">
        <v>197</v>
      </c>
      <c r="Y29" s="25">
        <v>10</v>
      </c>
      <c r="Z29" s="17"/>
      <c r="AA29" s="17"/>
      <c r="AB29" s="17"/>
      <c r="AC29" s="17"/>
      <c r="AD29" s="5"/>
      <c r="AE29" s="25"/>
      <c r="AF29" s="42"/>
      <c r="AG29" s="146"/>
    </row>
    <row r="30" spans="1:33" ht="45" x14ac:dyDescent="0.25">
      <c r="A30" s="44" t="s">
        <v>133</v>
      </c>
      <c r="B30" s="44" t="s">
        <v>134</v>
      </c>
      <c r="C30" s="32" t="s">
        <v>90</v>
      </c>
      <c r="D30" s="32" t="s">
        <v>51</v>
      </c>
      <c r="E30" s="33" t="s">
        <v>13</v>
      </c>
      <c r="F30" s="87">
        <f t="shared" si="9"/>
        <v>0</v>
      </c>
      <c r="G30" s="32">
        <v>120</v>
      </c>
      <c r="H30" s="32" t="s">
        <v>39</v>
      </c>
      <c r="I30" s="69">
        <v>150</v>
      </c>
      <c r="J30" s="32" t="s">
        <v>22</v>
      </c>
      <c r="K30" s="36"/>
      <c r="L30" s="87"/>
      <c r="M30" s="36"/>
      <c r="N30" s="87">
        <f t="shared" si="12"/>
        <v>0</v>
      </c>
      <c r="O30" s="72">
        <v>1</v>
      </c>
      <c r="P30" s="92">
        <f t="shared" si="13"/>
        <v>0</v>
      </c>
      <c r="Q30" s="70">
        <v>0</v>
      </c>
      <c r="R30" s="70" t="s">
        <v>13</v>
      </c>
      <c r="S30" s="92">
        <f t="shared" si="11"/>
        <v>0</v>
      </c>
      <c r="T30" s="21"/>
      <c r="U30" s="1" t="s">
        <v>197</v>
      </c>
      <c r="V30" s="1" t="s">
        <v>197</v>
      </c>
      <c r="W30" s="1" t="s">
        <v>197</v>
      </c>
      <c r="X30" s="1" t="s">
        <v>197</v>
      </c>
      <c r="Y30" s="25">
        <v>10</v>
      </c>
      <c r="Z30" s="17"/>
      <c r="AA30" s="17"/>
      <c r="AB30" s="17"/>
      <c r="AC30" s="17"/>
      <c r="AD30" s="5"/>
      <c r="AE30" s="25"/>
      <c r="AF30" s="42"/>
      <c r="AG30" s="146"/>
    </row>
    <row r="31" spans="1:33" ht="45" x14ac:dyDescent="0.25">
      <c r="A31" s="44" t="s">
        <v>135</v>
      </c>
      <c r="B31" s="44" t="s">
        <v>136</v>
      </c>
      <c r="C31" s="32" t="s">
        <v>90</v>
      </c>
      <c r="D31" s="33" t="s">
        <v>21</v>
      </c>
      <c r="E31" s="33" t="s">
        <v>13</v>
      </c>
      <c r="F31" s="87">
        <f t="shared" si="9"/>
        <v>0</v>
      </c>
      <c r="G31" s="33">
        <v>250</v>
      </c>
      <c r="H31" s="33" t="s">
        <v>39</v>
      </c>
      <c r="I31" s="69">
        <v>80</v>
      </c>
      <c r="J31" s="32" t="s">
        <v>22</v>
      </c>
      <c r="K31" s="36"/>
      <c r="L31" s="87"/>
      <c r="M31" s="36"/>
      <c r="N31" s="87">
        <f t="shared" si="12"/>
        <v>0</v>
      </c>
      <c r="O31" s="72">
        <v>1</v>
      </c>
      <c r="P31" s="92">
        <f t="shared" si="13"/>
        <v>0</v>
      </c>
      <c r="Q31" s="70">
        <v>0</v>
      </c>
      <c r="R31" s="70" t="s">
        <v>13</v>
      </c>
      <c r="S31" s="92">
        <f t="shared" si="11"/>
        <v>0</v>
      </c>
      <c r="T31" s="21"/>
      <c r="U31" s="1" t="s">
        <v>197</v>
      </c>
      <c r="V31" s="1" t="s">
        <v>197</v>
      </c>
      <c r="W31" s="1" t="s">
        <v>197</v>
      </c>
      <c r="X31" s="1" t="s">
        <v>197</v>
      </c>
      <c r="Y31" s="25">
        <v>10</v>
      </c>
      <c r="Z31" s="17"/>
      <c r="AA31" s="17"/>
      <c r="AB31" s="17"/>
      <c r="AC31" s="17"/>
      <c r="AD31" s="5"/>
      <c r="AE31" s="25"/>
      <c r="AF31" s="42"/>
      <c r="AG31" s="146"/>
    </row>
    <row r="32" spans="1:33" ht="45" x14ac:dyDescent="0.25">
      <c r="A32" s="44" t="s">
        <v>137</v>
      </c>
      <c r="B32" s="44" t="s">
        <v>138</v>
      </c>
      <c r="C32" s="32" t="s">
        <v>52</v>
      </c>
      <c r="D32" s="33" t="s">
        <v>21</v>
      </c>
      <c r="E32" s="33" t="s">
        <v>13</v>
      </c>
      <c r="F32" s="87">
        <f t="shared" si="9"/>
        <v>0</v>
      </c>
      <c r="G32" s="33">
        <v>160</v>
      </c>
      <c r="H32" s="33" t="s">
        <v>39</v>
      </c>
      <c r="I32" s="69">
        <v>120</v>
      </c>
      <c r="J32" s="32" t="s">
        <v>22</v>
      </c>
      <c r="K32" s="36"/>
      <c r="L32" s="87"/>
      <c r="M32" s="36"/>
      <c r="N32" s="87">
        <f t="shared" si="12"/>
        <v>0</v>
      </c>
      <c r="O32" s="72">
        <v>1</v>
      </c>
      <c r="P32" s="92">
        <f t="shared" si="13"/>
        <v>0</v>
      </c>
      <c r="Q32" s="70">
        <v>0</v>
      </c>
      <c r="R32" s="70" t="s">
        <v>13</v>
      </c>
      <c r="S32" s="92">
        <f t="shared" si="11"/>
        <v>0</v>
      </c>
      <c r="T32" s="21"/>
      <c r="U32" s="1" t="s">
        <v>197</v>
      </c>
      <c r="V32" s="1" t="s">
        <v>197</v>
      </c>
      <c r="W32" s="1" t="s">
        <v>197</v>
      </c>
      <c r="X32" s="1" t="s">
        <v>197</v>
      </c>
      <c r="Y32" s="25">
        <v>10</v>
      </c>
      <c r="Z32" s="17"/>
      <c r="AA32" s="17"/>
      <c r="AB32" s="17"/>
      <c r="AC32" s="17"/>
      <c r="AD32" s="5"/>
      <c r="AE32" s="25"/>
      <c r="AF32" s="42"/>
      <c r="AG32" s="146"/>
    </row>
    <row r="33" spans="1:33" ht="45" x14ac:dyDescent="0.25">
      <c r="A33" s="44" t="s">
        <v>139</v>
      </c>
      <c r="B33" s="44" t="s">
        <v>61</v>
      </c>
      <c r="C33" s="32" t="s">
        <v>140</v>
      </c>
      <c r="D33" s="33" t="s">
        <v>51</v>
      </c>
      <c r="E33" s="33" t="s">
        <v>13</v>
      </c>
      <c r="F33" s="87">
        <f t="shared" si="9"/>
        <v>0</v>
      </c>
      <c r="G33" s="33">
        <v>160</v>
      </c>
      <c r="H33" s="33" t="s">
        <v>39</v>
      </c>
      <c r="I33" s="69">
        <v>150</v>
      </c>
      <c r="J33" s="32" t="s">
        <v>22</v>
      </c>
      <c r="K33" s="36"/>
      <c r="L33" s="87"/>
      <c r="M33" s="36"/>
      <c r="N33" s="87">
        <f t="shared" si="12"/>
        <v>0</v>
      </c>
      <c r="O33" s="72">
        <v>1</v>
      </c>
      <c r="P33" s="92">
        <f t="shared" si="13"/>
        <v>0</v>
      </c>
      <c r="Q33" s="70">
        <v>0</v>
      </c>
      <c r="R33" s="70" t="s">
        <v>13</v>
      </c>
      <c r="S33" s="92">
        <f t="shared" si="11"/>
        <v>0</v>
      </c>
      <c r="T33" s="21"/>
      <c r="U33" s="1" t="s">
        <v>197</v>
      </c>
      <c r="V33" s="1" t="s">
        <v>197</v>
      </c>
      <c r="W33" s="1" t="s">
        <v>197</v>
      </c>
      <c r="X33" s="1" t="s">
        <v>197</v>
      </c>
      <c r="Y33" s="25">
        <v>10</v>
      </c>
      <c r="Z33" s="17"/>
      <c r="AA33" s="17"/>
      <c r="AB33" s="17"/>
      <c r="AC33" s="17"/>
      <c r="AD33" s="5"/>
      <c r="AE33" s="25"/>
      <c r="AF33" s="42"/>
      <c r="AG33" s="146"/>
    </row>
    <row r="34" spans="1:33" ht="45" x14ac:dyDescent="0.25">
      <c r="A34" s="44" t="s">
        <v>141</v>
      </c>
      <c r="B34" s="44" t="s">
        <v>61</v>
      </c>
      <c r="C34" s="32" t="s">
        <v>140</v>
      </c>
      <c r="D34" s="33" t="s">
        <v>21</v>
      </c>
      <c r="E34" s="33" t="s">
        <v>13</v>
      </c>
      <c r="F34" s="87">
        <f t="shared" si="9"/>
        <v>0</v>
      </c>
      <c r="G34" s="33">
        <v>160</v>
      </c>
      <c r="H34" s="33" t="s">
        <v>39</v>
      </c>
      <c r="I34" s="69">
        <v>120</v>
      </c>
      <c r="J34" s="32" t="s">
        <v>22</v>
      </c>
      <c r="K34" s="36"/>
      <c r="L34" s="87"/>
      <c r="M34" s="36"/>
      <c r="N34" s="87">
        <f t="shared" si="12"/>
        <v>0</v>
      </c>
      <c r="O34" s="72">
        <v>1</v>
      </c>
      <c r="P34" s="92">
        <f t="shared" si="13"/>
        <v>0</v>
      </c>
      <c r="Q34" s="70">
        <v>0</v>
      </c>
      <c r="R34" s="70" t="s">
        <v>13</v>
      </c>
      <c r="S34" s="92">
        <f t="shared" si="11"/>
        <v>0</v>
      </c>
      <c r="T34" s="21"/>
      <c r="U34" s="1" t="s">
        <v>197</v>
      </c>
      <c r="V34" s="1" t="s">
        <v>197</v>
      </c>
      <c r="W34" s="1" t="s">
        <v>197</v>
      </c>
      <c r="X34" s="1" t="s">
        <v>197</v>
      </c>
      <c r="Y34" s="25">
        <v>10</v>
      </c>
      <c r="Z34" s="17"/>
      <c r="AA34" s="17"/>
      <c r="AB34" s="17"/>
      <c r="AC34" s="17"/>
      <c r="AD34" s="5"/>
      <c r="AE34" s="25"/>
      <c r="AF34" s="42"/>
      <c r="AG34" s="146"/>
    </row>
    <row r="35" spans="1:33" ht="45" x14ac:dyDescent="0.25">
      <c r="A35" s="44" t="s">
        <v>142</v>
      </c>
      <c r="B35" s="44" t="s">
        <v>61</v>
      </c>
      <c r="C35" s="32" t="s">
        <v>140</v>
      </c>
      <c r="D35" s="33" t="s">
        <v>21</v>
      </c>
      <c r="E35" s="33" t="s">
        <v>13</v>
      </c>
      <c r="F35" s="87">
        <f t="shared" si="9"/>
        <v>0</v>
      </c>
      <c r="G35" s="33">
        <v>160</v>
      </c>
      <c r="H35" s="33" t="s">
        <v>39</v>
      </c>
      <c r="I35" s="69">
        <v>100</v>
      </c>
      <c r="J35" s="32" t="s">
        <v>22</v>
      </c>
      <c r="K35" s="36"/>
      <c r="L35" s="87"/>
      <c r="M35" s="36"/>
      <c r="N35" s="87">
        <f t="shared" si="12"/>
        <v>0</v>
      </c>
      <c r="O35" s="72">
        <v>1</v>
      </c>
      <c r="P35" s="92">
        <f t="shared" si="13"/>
        <v>0</v>
      </c>
      <c r="Q35" s="70">
        <v>0</v>
      </c>
      <c r="R35" s="70" t="s">
        <v>13</v>
      </c>
      <c r="S35" s="92">
        <f t="shared" si="11"/>
        <v>0</v>
      </c>
      <c r="T35" s="21"/>
      <c r="U35" s="1" t="s">
        <v>197</v>
      </c>
      <c r="V35" s="1" t="s">
        <v>197</v>
      </c>
      <c r="W35" s="1" t="s">
        <v>197</v>
      </c>
      <c r="X35" s="1" t="s">
        <v>197</v>
      </c>
      <c r="Y35" s="25">
        <v>10</v>
      </c>
      <c r="Z35" s="17"/>
      <c r="AA35" s="17"/>
      <c r="AB35" s="17"/>
      <c r="AC35" s="17"/>
      <c r="AD35" s="5"/>
      <c r="AE35" s="25"/>
      <c r="AF35" s="42"/>
      <c r="AG35" s="146"/>
    </row>
    <row r="36" spans="1:33" ht="30" x14ac:dyDescent="0.25">
      <c r="A36" s="44" t="s">
        <v>143</v>
      </c>
      <c r="B36" s="44" t="s">
        <v>144</v>
      </c>
      <c r="C36" s="32" t="s">
        <v>52</v>
      </c>
      <c r="D36" s="33" t="s">
        <v>21</v>
      </c>
      <c r="E36" s="33" t="s">
        <v>13</v>
      </c>
      <c r="F36" s="87">
        <f t="shared" si="9"/>
        <v>0</v>
      </c>
      <c r="G36" s="33">
        <v>100</v>
      </c>
      <c r="H36" s="33" t="s">
        <v>39</v>
      </c>
      <c r="I36" s="69">
        <v>120</v>
      </c>
      <c r="J36" s="32" t="s">
        <v>22</v>
      </c>
      <c r="K36" s="36"/>
      <c r="L36" s="87"/>
      <c r="M36" s="36"/>
      <c r="N36" s="87">
        <f t="shared" si="12"/>
        <v>0</v>
      </c>
      <c r="O36" s="72">
        <v>1</v>
      </c>
      <c r="P36" s="92">
        <f t="shared" si="13"/>
        <v>0</v>
      </c>
      <c r="Q36" s="70">
        <v>0</v>
      </c>
      <c r="R36" s="70" t="s">
        <v>13</v>
      </c>
      <c r="S36" s="92">
        <f t="shared" si="11"/>
        <v>0</v>
      </c>
      <c r="T36" s="21"/>
      <c r="U36" s="1" t="s">
        <v>197</v>
      </c>
      <c r="V36" s="1" t="s">
        <v>197</v>
      </c>
      <c r="W36" s="1" t="s">
        <v>197</v>
      </c>
      <c r="X36" s="1" t="s">
        <v>197</v>
      </c>
      <c r="Y36" s="25">
        <v>10</v>
      </c>
      <c r="Z36" s="17"/>
      <c r="AA36" s="17"/>
      <c r="AB36" s="17"/>
      <c r="AC36" s="17"/>
      <c r="AD36" s="5"/>
      <c r="AE36" s="25"/>
      <c r="AF36" s="42"/>
      <c r="AG36" s="146"/>
    </row>
    <row r="37" spans="1:33" x14ac:dyDescent="0.25">
      <c r="A37" s="44"/>
      <c r="B37" s="44"/>
      <c r="C37" s="32"/>
      <c r="D37" s="33"/>
      <c r="E37" s="33"/>
      <c r="F37" s="87"/>
      <c r="G37" s="33"/>
      <c r="H37" s="33"/>
      <c r="I37" s="69"/>
      <c r="J37" s="32"/>
      <c r="K37" s="36"/>
      <c r="L37" s="87"/>
      <c r="M37" s="36"/>
      <c r="N37" s="87"/>
      <c r="O37" s="36"/>
      <c r="P37" s="5"/>
      <c r="Q37" s="35"/>
      <c r="R37" s="35"/>
      <c r="S37" s="5"/>
      <c r="T37" s="21"/>
      <c r="U37" s="1"/>
      <c r="V37" s="1"/>
      <c r="W37" s="1"/>
      <c r="X37" s="1"/>
      <c r="Y37" s="17"/>
      <c r="Z37" s="17"/>
      <c r="AA37" s="17"/>
      <c r="AB37" s="17"/>
      <c r="AC37" s="17"/>
      <c r="AD37" s="5"/>
      <c r="AE37" s="25"/>
      <c r="AF37" s="42"/>
      <c r="AG37" s="146"/>
    </row>
    <row r="38" spans="1:33" s="11" customFormat="1" ht="31.5" x14ac:dyDescent="0.25">
      <c r="A38" s="13" t="s">
        <v>18</v>
      </c>
      <c r="B38" s="13"/>
      <c r="C38" s="10"/>
      <c r="D38" s="10"/>
      <c r="E38" s="10"/>
      <c r="F38" s="88"/>
      <c r="G38" s="10"/>
      <c r="H38" s="10"/>
      <c r="I38" s="75"/>
      <c r="J38" s="10"/>
      <c r="K38" s="74"/>
      <c r="L38" s="88"/>
      <c r="M38" s="74"/>
      <c r="N38" s="88"/>
      <c r="O38" s="74"/>
      <c r="P38" s="12"/>
      <c r="Q38" s="73"/>
      <c r="R38" s="73"/>
      <c r="S38" s="12"/>
      <c r="T38" s="23"/>
      <c r="U38" s="10"/>
      <c r="V38" s="10"/>
      <c r="W38" s="10"/>
      <c r="X38" s="10"/>
      <c r="Y38" s="29"/>
      <c r="Z38" s="29"/>
      <c r="AA38" s="29"/>
      <c r="AB38" s="29"/>
      <c r="AC38" s="29"/>
      <c r="AD38" s="12"/>
      <c r="AE38" s="31"/>
      <c r="AF38" s="12"/>
      <c r="AG38" s="144"/>
    </row>
    <row r="39" spans="1:33" ht="30" hidden="1" x14ac:dyDescent="0.25">
      <c r="A39" s="43" t="s">
        <v>69</v>
      </c>
      <c r="B39" s="43" t="s">
        <v>70</v>
      </c>
      <c r="C39" s="17" t="s">
        <v>71</v>
      </c>
      <c r="D39" s="17" t="s">
        <v>20</v>
      </c>
      <c r="E39" s="33" t="s">
        <v>13</v>
      </c>
      <c r="F39" s="87">
        <f t="shared" si="9"/>
        <v>0</v>
      </c>
      <c r="G39" s="17">
        <v>0</v>
      </c>
      <c r="H39" s="17" t="s">
        <v>39</v>
      </c>
      <c r="I39" s="69"/>
      <c r="J39" s="32"/>
      <c r="K39" s="36"/>
      <c r="L39" s="87"/>
      <c r="M39" s="36"/>
      <c r="N39" s="87">
        <f t="shared" si="5"/>
        <v>0</v>
      </c>
      <c r="O39" s="36"/>
      <c r="P39" s="5"/>
      <c r="Q39" s="35"/>
      <c r="R39" s="35"/>
      <c r="S39" s="5"/>
      <c r="T39" s="21"/>
      <c r="U39" s="1"/>
      <c r="V39" s="1"/>
      <c r="W39" s="1"/>
      <c r="X39" s="1"/>
      <c r="Y39" s="17"/>
      <c r="Z39" s="17"/>
      <c r="AA39" s="17"/>
      <c r="AB39" s="17"/>
      <c r="AC39" s="17"/>
      <c r="AD39" s="5"/>
      <c r="AE39" s="25"/>
      <c r="AF39" s="42"/>
      <c r="AG39" s="146"/>
    </row>
    <row r="40" spans="1:33" s="41" customFormat="1" ht="30" hidden="1" x14ac:dyDescent="0.25">
      <c r="A40" s="108" t="s">
        <v>72</v>
      </c>
      <c r="B40" s="108" t="s">
        <v>70</v>
      </c>
      <c r="C40" s="115" t="s">
        <v>71</v>
      </c>
      <c r="D40" s="115" t="s">
        <v>20</v>
      </c>
      <c r="E40" s="79" t="s">
        <v>13</v>
      </c>
      <c r="F40" s="91">
        <f t="shared" si="9"/>
        <v>0</v>
      </c>
      <c r="G40" s="115">
        <v>0</v>
      </c>
      <c r="H40" s="115" t="s">
        <v>39</v>
      </c>
      <c r="I40" s="71"/>
      <c r="J40" s="37"/>
      <c r="K40" s="72"/>
      <c r="L40" s="91"/>
      <c r="M40" s="72"/>
      <c r="N40" s="91">
        <f t="shared" si="5"/>
        <v>0</v>
      </c>
      <c r="O40" s="72"/>
      <c r="P40" s="39"/>
      <c r="Q40" s="70"/>
      <c r="R40" s="70"/>
      <c r="S40" s="39"/>
      <c r="T40" s="40"/>
      <c r="U40" s="1"/>
      <c r="V40" s="1"/>
      <c r="W40" s="1"/>
      <c r="X40" s="1"/>
      <c r="Y40" s="17"/>
      <c r="Z40" s="17"/>
      <c r="AA40" s="17"/>
      <c r="AB40" s="17"/>
      <c r="AC40" s="17"/>
      <c r="AD40" s="5"/>
      <c r="AE40" s="25"/>
      <c r="AF40" s="42"/>
      <c r="AG40" s="146"/>
    </row>
    <row r="41" spans="1:33" ht="30" hidden="1" x14ac:dyDescent="0.25">
      <c r="A41" s="48" t="s">
        <v>73</v>
      </c>
      <c r="B41" s="48" t="s">
        <v>70</v>
      </c>
      <c r="C41" s="17" t="s">
        <v>71</v>
      </c>
      <c r="D41" s="17" t="s">
        <v>20</v>
      </c>
      <c r="E41" s="33" t="s">
        <v>13</v>
      </c>
      <c r="F41" s="87">
        <f t="shared" si="9"/>
        <v>0</v>
      </c>
      <c r="G41" s="17">
        <v>0</v>
      </c>
      <c r="H41" s="17" t="s">
        <v>39</v>
      </c>
      <c r="I41" s="69"/>
      <c r="J41" s="32"/>
      <c r="K41" s="36"/>
      <c r="L41" s="87"/>
      <c r="M41" s="36"/>
      <c r="N41" s="87">
        <f t="shared" si="5"/>
        <v>0</v>
      </c>
      <c r="O41" s="36"/>
      <c r="P41" s="5"/>
      <c r="Q41" s="35"/>
      <c r="R41" s="35"/>
      <c r="S41" s="5"/>
      <c r="T41" s="21"/>
      <c r="U41" s="1"/>
      <c r="V41" s="1"/>
      <c r="W41" s="1"/>
      <c r="X41" s="1"/>
      <c r="Y41" s="17"/>
      <c r="Z41" s="17"/>
      <c r="AA41" s="17"/>
      <c r="AB41" s="17"/>
      <c r="AC41" s="17"/>
      <c r="AD41" s="5"/>
      <c r="AE41" s="25"/>
      <c r="AF41" s="42"/>
      <c r="AG41" s="146"/>
    </row>
    <row r="42" spans="1:33" ht="30" hidden="1" x14ac:dyDescent="0.25">
      <c r="A42" s="44" t="s">
        <v>74</v>
      </c>
      <c r="B42" s="48" t="s">
        <v>70</v>
      </c>
      <c r="C42" s="17" t="s">
        <v>71</v>
      </c>
      <c r="D42" s="17" t="s">
        <v>20</v>
      </c>
      <c r="E42" s="33" t="s">
        <v>13</v>
      </c>
      <c r="F42" s="87">
        <f t="shared" si="9"/>
        <v>0</v>
      </c>
      <c r="G42" s="17">
        <v>0</v>
      </c>
      <c r="H42" s="17" t="s">
        <v>39</v>
      </c>
      <c r="I42" s="69"/>
      <c r="J42" s="32"/>
      <c r="K42" s="36"/>
      <c r="L42" s="87"/>
      <c r="M42" s="36"/>
      <c r="N42" s="87">
        <f t="shared" si="5"/>
        <v>0</v>
      </c>
      <c r="O42" s="36"/>
      <c r="P42" s="5"/>
      <c r="Q42" s="35"/>
      <c r="R42" s="35"/>
      <c r="S42" s="5"/>
      <c r="T42" s="21"/>
      <c r="U42" s="1"/>
      <c r="V42" s="1"/>
      <c r="W42" s="1"/>
      <c r="X42" s="1"/>
      <c r="Y42" s="17"/>
      <c r="Z42" s="17"/>
      <c r="AA42" s="17"/>
      <c r="AB42" s="17"/>
      <c r="AC42" s="17"/>
      <c r="AD42" s="5"/>
      <c r="AE42" s="25"/>
      <c r="AF42" s="42"/>
      <c r="AG42" s="146"/>
    </row>
    <row r="43" spans="1:33" ht="30" hidden="1" x14ac:dyDescent="0.25">
      <c r="A43" s="43" t="s">
        <v>66</v>
      </c>
      <c r="B43" s="48" t="s">
        <v>70</v>
      </c>
      <c r="C43" s="17" t="s">
        <v>71</v>
      </c>
      <c r="D43" s="17" t="s">
        <v>20</v>
      </c>
      <c r="E43" s="33" t="s">
        <v>13</v>
      </c>
      <c r="F43" s="87">
        <f t="shared" si="9"/>
        <v>0</v>
      </c>
      <c r="G43" s="17">
        <v>0</v>
      </c>
      <c r="H43" s="17" t="s">
        <v>39</v>
      </c>
      <c r="I43" s="69"/>
      <c r="J43" s="32"/>
      <c r="K43" s="36"/>
      <c r="L43" s="87"/>
      <c r="M43" s="36"/>
      <c r="N43" s="87">
        <f t="shared" si="5"/>
        <v>0</v>
      </c>
      <c r="O43" s="36"/>
      <c r="P43" s="5"/>
      <c r="Q43" s="35"/>
      <c r="R43" s="35"/>
      <c r="S43" s="5"/>
      <c r="T43" s="21"/>
      <c r="U43" s="1"/>
      <c r="V43" s="1"/>
      <c r="W43" s="1"/>
      <c r="X43" s="1"/>
      <c r="Y43" s="17"/>
      <c r="Z43" s="17"/>
      <c r="AA43" s="17"/>
      <c r="AB43" s="17"/>
      <c r="AC43" s="17"/>
      <c r="AD43" s="5"/>
      <c r="AE43" s="25"/>
      <c r="AF43" s="42"/>
      <c r="AG43" s="146"/>
    </row>
    <row r="44" spans="1:33" ht="45" hidden="1" x14ac:dyDescent="0.25">
      <c r="A44" s="43" t="s">
        <v>75</v>
      </c>
      <c r="B44" s="43" t="s">
        <v>76</v>
      </c>
      <c r="C44" s="17" t="s">
        <v>71</v>
      </c>
      <c r="D44" s="17" t="s">
        <v>20</v>
      </c>
      <c r="E44" s="33" t="s">
        <v>13</v>
      </c>
      <c r="F44" s="87">
        <f t="shared" si="9"/>
        <v>0</v>
      </c>
      <c r="G44" s="17">
        <v>0</v>
      </c>
      <c r="H44" s="17" t="s">
        <v>39</v>
      </c>
      <c r="I44" s="69"/>
      <c r="J44" s="32"/>
      <c r="K44" s="36"/>
      <c r="L44" s="87"/>
      <c r="M44" s="36"/>
      <c r="N44" s="87">
        <f t="shared" si="5"/>
        <v>0</v>
      </c>
      <c r="O44" s="36"/>
      <c r="P44" s="5"/>
      <c r="Q44" s="35"/>
      <c r="R44" s="35"/>
      <c r="S44" s="5"/>
      <c r="T44" s="21"/>
      <c r="U44" s="32"/>
      <c r="V44" s="32"/>
      <c r="W44" s="32"/>
      <c r="X44" s="32"/>
      <c r="Y44" s="17"/>
      <c r="Z44" s="17"/>
      <c r="AA44" s="17"/>
      <c r="AB44" s="17"/>
      <c r="AC44" s="17"/>
      <c r="AD44" s="42"/>
      <c r="AE44" s="42"/>
      <c r="AF44" s="42"/>
      <c r="AG44" s="145"/>
    </row>
    <row r="45" spans="1:33" ht="30" hidden="1" x14ac:dyDescent="0.25">
      <c r="A45" s="43" t="s">
        <v>66</v>
      </c>
      <c r="B45" s="43" t="s">
        <v>77</v>
      </c>
      <c r="C45" s="17" t="s">
        <v>71</v>
      </c>
      <c r="D45" s="17" t="s">
        <v>20</v>
      </c>
      <c r="E45" s="33" t="s">
        <v>13</v>
      </c>
      <c r="F45" s="87">
        <f t="shared" si="9"/>
        <v>0</v>
      </c>
      <c r="G45" s="17">
        <v>0</v>
      </c>
      <c r="H45" s="17" t="s">
        <v>39</v>
      </c>
      <c r="I45" s="69"/>
      <c r="J45" s="32"/>
      <c r="K45" s="36"/>
      <c r="L45" s="87"/>
      <c r="M45" s="36"/>
      <c r="N45" s="87">
        <f t="shared" si="5"/>
        <v>0</v>
      </c>
      <c r="O45" s="36"/>
      <c r="P45" s="5"/>
      <c r="Q45" s="35"/>
      <c r="R45" s="35"/>
      <c r="S45" s="5"/>
      <c r="T45" s="21"/>
      <c r="U45" s="10"/>
      <c r="V45" s="10"/>
      <c r="W45" s="10"/>
      <c r="X45" s="10"/>
      <c r="Y45" s="29"/>
      <c r="Z45" s="29"/>
      <c r="AA45" s="29"/>
      <c r="AB45" s="29"/>
      <c r="AC45" s="29"/>
      <c r="AD45" s="12"/>
      <c r="AE45" s="12"/>
      <c r="AF45" s="12"/>
      <c r="AG45" s="144"/>
    </row>
    <row r="46" spans="1:33" ht="30" hidden="1" x14ac:dyDescent="0.25">
      <c r="A46" s="44" t="s">
        <v>75</v>
      </c>
      <c r="B46" s="44" t="s">
        <v>78</v>
      </c>
      <c r="C46" s="17" t="s">
        <v>71</v>
      </c>
      <c r="D46" s="17" t="s">
        <v>20</v>
      </c>
      <c r="E46" s="33" t="s">
        <v>13</v>
      </c>
      <c r="F46" s="87">
        <f t="shared" si="9"/>
        <v>0</v>
      </c>
      <c r="G46" s="17">
        <v>0</v>
      </c>
      <c r="H46" s="17" t="s">
        <v>39</v>
      </c>
      <c r="I46" s="77"/>
      <c r="J46" s="33"/>
      <c r="K46" s="76"/>
      <c r="L46" s="93"/>
      <c r="M46" s="76"/>
      <c r="N46" s="87">
        <f t="shared" si="5"/>
        <v>0</v>
      </c>
      <c r="O46" s="76"/>
      <c r="P46" s="5"/>
      <c r="Q46" s="35"/>
      <c r="R46" s="35"/>
      <c r="S46" s="5"/>
      <c r="T46" s="21"/>
      <c r="U46" s="1"/>
      <c r="V46" s="1"/>
      <c r="W46" s="1"/>
      <c r="X46" s="1"/>
      <c r="Y46" s="25"/>
      <c r="Z46" s="25"/>
      <c r="AA46" s="25"/>
      <c r="AB46" s="25"/>
      <c r="AC46" s="25"/>
      <c r="AD46" s="5"/>
      <c r="AE46" s="5"/>
      <c r="AF46" s="5"/>
      <c r="AG46" s="146"/>
    </row>
    <row r="47" spans="1:33" ht="30" hidden="1" x14ac:dyDescent="0.25">
      <c r="A47" s="43" t="s">
        <v>79</v>
      </c>
      <c r="B47" s="44" t="s">
        <v>78</v>
      </c>
      <c r="C47" s="17" t="s">
        <v>71</v>
      </c>
      <c r="D47" s="17" t="s">
        <v>20</v>
      </c>
      <c r="E47" s="33" t="s">
        <v>13</v>
      </c>
      <c r="F47" s="87">
        <f t="shared" si="9"/>
        <v>0</v>
      </c>
      <c r="G47" s="17">
        <v>0</v>
      </c>
      <c r="H47" s="17" t="s">
        <v>39</v>
      </c>
      <c r="I47" s="69"/>
      <c r="J47" s="32"/>
      <c r="K47" s="36"/>
      <c r="L47" s="87"/>
      <c r="M47" s="36"/>
      <c r="N47" s="87">
        <f t="shared" si="5"/>
        <v>0</v>
      </c>
      <c r="O47" s="36"/>
      <c r="P47" s="5"/>
      <c r="Q47" s="35"/>
      <c r="R47" s="35"/>
      <c r="S47" s="5"/>
      <c r="T47" s="21"/>
      <c r="U47" s="26"/>
      <c r="V47" s="27"/>
      <c r="W47" s="26"/>
      <c r="X47" s="26"/>
      <c r="Y47" s="17"/>
      <c r="Z47" s="17"/>
      <c r="AA47" s="17"/>
      <c r="AB47" s="17"/>
      <c r="AC47" s="17"/>
      <c r="AD47" s="17"/>
      <c r="AE47" s="28"/>
      <c r="AF47" s="28"/>
      <c r="AG47" s="146"/>
    </row>
    <row r="48" spans="1:33" ht="30" hidden="1" x14ac:dyDescent="0.25">
      <c r="A48" s="44" t="s">
        <v>75</v>
      </c>
      <c r="B48" s="44" t="s">
        <v>80</v>
      </c>
      <c r="C48" s="17" t="s">
        <v>71</v>
      </c>
      <c r="D48" s="17" t="s">
        <v>20</v>
      </c>
      <c r="E48" s="33" t="s">
        <v>13</v>
      </c>
      <c r="F48" s="87">
        <f t="shared" si="9"/>
        <v>0</v>
      </c>
      <c r="G48" s="17">
        <v>0</v>
      </c>
      <c r="H48" s="17" t="s">
        <v>39</v>
      </c>
      <c r="I48" s="69"/>
      <c r="J48" s="32"/>
      <c r="K48" s="36"/>
      <c r="L48" s="87"/>
      <c r="M48" s="36"/>
      <c r="N48" s="87">
        <f t="shared" si="5"/>
        <v>0</v>
      </c>
      <c r="O48" s="36"/>
      <c r="P48" s="5"/>
      <c r="Q48" s="35"/>
      <c r="R48" s="35"/>
      <c r="S48" s="5"/>
      <c r="T48" s="21"/>
      <c r="U48" s="26"/>
      <c r="V48" s="27"/>
      <c r="W48" s="26"/>
      <c r="X48" s="26"/>
      <c r="Y48" s="17"/>
      <c r="Z48" s="17"/>
      <c r="AA48" s="17"/>
      <c r="AB48" s="17"/>
      <c r="AC48" s="17"/>
      <c r="AD48" s="17"/>
      <c r="AE48" s="28"/>
      <c r="AF48" s="28"/>
      <c r="AG48" s="146"/>
    </row>
    <row r="49" spans="1:33" ht="30" hidden="1" x14ac:dyDescent="0.25">
      <c r="A49" s="44" t="s">
        <v>81</v>
      </c>
      <c r="B49" s="44" t="s">
        <v>80</v>
      </c>
      <c r="C49" s="17" t="s">
        <v>71</v>
      </c>
      <c r="D49" s="17" t="s">
        <v>20</v>
      </c>
      <c r="E49" s="33" t="s">
        <v>13</v>
      </c>
      <c r="F49" s="87">
        <f t="shared" si="9"/>
        <v>0</v>
      </c>
      <c r="G49" s="17">
        <v>0</v>
      </c>
      <c r="H49" s="17" t="s">
        <v>39</v>
      </c>
      <c r="I49" s="69"/>
      <c r="J49" s="32"/>
      <c r="K49" s="36"/>
      <c r="L49" s="87"/>
      <c r="M49" s="36"/>
      <c r="N49" s="87">
        <f t="shared" ref="N49:N94" si="14">T49*M49</f>
        <v>0</v>
      </c>
      <c r="O49" s="36"/>
      <c r="P49" s="5"/>
      <c r="Q49" s="35"/>
      <c r="R49" s="35"/>
      <c r="S49" s="5"/>
      <c r="T49" s="21"/>
      <c r="U49" s="26"/>
      <c r="V49" s="27"/>
      <c r="W49" s="26"/>
      <c r="X49" s="26"/>
      <c r="Y49" s="17"/>
      <c r="Z49" s="17"/>
      <c r="AA49" s="17"/>
      <c r="AB49" s="17"/>
      <c r="AC49" s="17"/>
      <c r="AD49" s="17"/>
      <c r="AE49" s="28"/>
      <c r="AF49" s="28"/>
      <c r="AG49" s="146"/>
    </row>
    <row r="50" spans="1:33" ht="45" x14ac:dyDescent="0.25">
      <c r="A50" s="44" t="s">
        <v>82</v>
      </c>
      <c r="B50" s="44" t="s">
        <v>86</v>
      </c>
      <c r="C50" s="17" t="s">
        <v>83</v>
      </c>
      <c r="D50" s="17" t="s">
        <v>21</v>
      </c>
      <c r="E50" s="33" t="s">
        <v>13</v>
      </c>
      <c r="F50" s="87">
        <f t="shared" ref="F50" si="15">IF(E50="no",0,T50)</f>
        <v>0</v>
      </c>
      <c r="G50" s="33">
        <v>100</v>
      </c>
      <c r="H50" s="33" t="s">
        <v>39</v>
      </c>
      <c r="I50" s="69">
        <v>120</v>
      </c>
      <c r="J50" s="32" t="s">
        <v>22</v>
      </c>
      <c r="K50" s="36"/>
      <c r="L50" s="87"/>
      <c r="M50" s="36"/>
      <c r="N50" s="87">
        <f t="shared" si="14"/>
        <v>0</v>
      </c>
      <c r="O50" s="72">
        <v>1</v>
      </c>
      <c r="P50" s="92">
        <f t="shared" ref="P50" si="16">O50*T50</f>
        <v>0</v>
      </c>
      <c r="Q50" s="70">
        <v>0</v>
      </c>
      <c r="R50" s="70" t="s">
        <v>13</v>
      </c>
      <c r="S50" s="95">
        <f>Q50*T50</f>
        <v>0</v>
      </c>
      <c r="T50" s="94"/>
      <c r="U50" s="1" t="s">
        <v>197</v>
      </c>
      <c r="V50" s="1" t="s">
        <v>197</v>
      </c>
      <c r="W50" s="1" t="s">
        <v>197</v>
      </c>
      <c r="X50" s="1" t="s">
        <v>197</v>
      </c>
      <c r="Y50" s="25">
        <v>10</v>
      </c>
      <c r="Z50" s="17"/>
      <c r="AA50" s="17"/>
      <c r="AB50" s="17"/>
      <c r="AC50" s="17"/>
      <c r="AD50" s="17"/>
      <c r="AE50" s="28"/>
      <c r="AF50" s="28"/>
      <c r="AG50" s="146"/>
    </row>
    <row r="51" spans="1:33" ht="30" hidden="1" x14ac:dyDescent="0.25">
      <c r="A51" s="44" t="s">
        <v>75</v>
      </c>
      <c r="B51" s="44" t="s">
        <v>84</v>
      </c>
      <c r="C51" s="17" t="s">
        <v>71</v>
      </c>
      <c r="D51" s="17" t="s">
        <v>20</v>
      </c>
      <c r="E51" s="33" t="s">
        <v>13</v>
      </c>
      <c r="F51" s="87">
        <f t="shared" si="9"/>
        <v>0</v>
      </c>
      <c r="G51" s="17">
        <v>0</v>
      </c>
      <c r="H51" s="17" t="s">
        <v>39</v>
      </c>
      <c r="I51" s="69"/>
      <c r="J51" s="32"/>
      <c r="K51" s="36"/>
      <c r="L51" s="87"/>
      <c r="M51" s="36"/>
      <c r="N51" s="87">
        <f t="shared" si="14"/>
        <v>0</v>
      </c>
      <c r="O51" s="36"/>
      <c r="P51" s="5"/>
      <c r="Q51" s="35"/>
      <c r="R51" s="35"/>
      <c r="S51" s="5"/>
      <c r="T51" s="21"/>
      <c r="U51" s="26"/>
      <c r="V51" s="27"/>
      <c r="W51" s="26"/>
      <c r="X51" s="26"/>
      <c r="Y51" s="17"/>
      <c r="Z51" s="17"/>
      <c r="AA51" s="17"/>
      <c r="AB51" s="17"/>
      <c r="AC51" s="17"/>
      <c r="AD51" s="17"/>
      <c r="AE51" s="28"/>
      <c r="AF51" s="28"/>
      <c r="AG51" s="146"/>
    </row>
    <row r="52" spans="1:33" ht="30" hidden="1" x14ac:dyDescent="0.25">
      <c r="A52" s="47" t="s">
        <v>85</v>
      </c>
      <c r="B52" s="44" t="s">
        <v>84</v>
      </c>
      <c r="C52" s="17" t="s">
        <v>71</v>
      </c>
      <c r="D52" s="17" t="s">
        <v>20</v>
      </c>
      <c r="E52" s="33" t="s">
        <v>13</v>
      </c>
      <c r="F52" s="87">
        <f t="shared" si="9"/>
        <v>0</v>
      </c>
      <c r="G52" s="17">
        <v>0</v>
      </c>
      <c r="H52" s="17" t="s">
        <v>39</v>
      </c>
      <c r="I52" s="69"/>
      <c r="J52" s="32"/>
      <c r="K52" s="36"/>
      <c r="L52" s="87"/>
      <c r="M52" s="36"/>
      <c r="N52" s="87">
        <f t="shared" si="14"/>
        <v>0</v>
      </c>
      <c r="O52" s="36"/>
      <c r="P52" s="5"/>
      <c r="Q52" s="35"/>
      <c r="R52" s="35"/>
      <c r="S52" s="5"/>
      <c r="T52" s="21"/>
      <c r="U52" s="26"/>
      <c r="V52" s="27"/>
      <c r="W52" s="26"/>
      <c r="X52" s="26"/>
      <c r="Y52" s="17"/>
      <c r="Z52" s="17"/>
      <c r="AA52" s="17"/>
      <c r="AB52" s="17"/>
      <c r="AC52" s="17"/>
      <c r="AD52" s="17"/>
      <c r="AE52" s="28"/>
      <c r="AG52" s="1"/>
    </row>
    <row r="53" spans="1:33" ht="30" hidden="1" x14ac:dyDescent="0.25">
      <c r="A53" s="47" t="s">
        <v>85</v>
      </c>
      <c r="B53" s="47" t="s">
        <v>86</v>
      </c>
      <c r="C53" s="17" t="s">
        <v>71</v>
      </c>
      <c r="D53" s="17" t="s">
        <v>20</v>
      </c>
      <c r="E53" s="33" t="s">
        <v>13</v>
      </c>
      <c r="F53" s="87">
        <f t="shared" si="9"/>
        <v>0</v>
      </c>
      <c r="G53" s="17">
        <v>0</v>
      </c>
      <c r="H53" s="17" t="s">
        <v>39</v>
      </c>
      <c r="I53" s="77"/>
      <c r="J53" s="33"/>
      <c r="K53" s="76"/>
      <c r="L53" s="93"/>
      <c r="M53" s="76"/>
      <c r="N53" s="87">
        <f t="shared" si="14"/>
        <v>0</v>
      </c>
      <c r="O53" s="76"/>
      <c r="P53" s="5"/>
      <c r="Q53" s="35"/>
      <c r="R53" s="35"/>
      <c r="S53" s="5"/>
      <c r="T53" s="21"/>
      <c r="U53" s="26"/>
      <c r="V53" s="27"/>
      <c r="W53" s="26"/>
      <c r="X53" s="26"/>
      <c r="Y53" s="17"/>
      <c r="Z53" s="17"/>
      <c r="AA53" s="17"/>
      <c r="AB53" s="17"/>
      <c r="AC53" s="17"/>
      <c r="AD53" s="17"/>
      <c r="AE53" s="28"/>
      <c r="AF53" s="28"/>
      <c r="AG53" s="146"/>
    </row>
    <row r="54" spans="1:33" x14ac:dyDescent="0.25">
      <c r="A54" s="14"/>
      <c r="B54" s="14"/>
      <c r="C54" s="1"/>
      <c r="D54" s="1"/>
      <c r="E54" s="32"/>
      <c r="F54" s="87"/>
      <c r="G54" s="32"/>
      <c r="H54" s="32"/>
      <c r="I54" s="77"/>
      <c r="J54" s="33"/>
      <c r="K54" s="76"/>
      <c r="L54" s="93"/>
      <c r="M54" s="76"/>
      <c r="N54" s="87"/>
      <c r="O54" s="76"/>
      <c r="P54" s="5"/>
      <c r="Q54" s="35"/>
      <c r="R54" s="35"/>
      <c r="S54" s="5"/>
      <c r="T54" s="21"/>
      <c r="U54" s="32"/>
      <c r="V54" s="32"/>
      <c r="W54" s="32"/>
      <c r="X54" s="32"/>
      <c r="Y54" s="17"/>
      <c r="Z54" s="17"/>
      <c r="AA54" s="17"/>
      <c r="AB54" s="17"/>
      <c r="AC54" s="17"/>
      <c r="AD54" s="42"/>
      <c r="AE54" s="42"/>
      <c r="AF54" s="42"/>
      <c r="AG54" s="145"/>
    </row>
    <row r="55" spans="1:33" s="117" customFormat="1" ht="63" x14ac:dyDescent="0.25">
      <c r="A55" s="13" t="s">
        <v>145</v>
      </c>
      <c r="B55" s="13"/>
      <c r="C55" s="10"/>
      <c r="D55" s="10"/>
      <c r="E55" s="10"/>
      <c r="F55" s="88"/>
      <c r="G55" s="10"/>
      <c r="H55" s="10"/>
      <c r="I55" s="75"/>
      <c r="J55" s="10"/>
      <c r="K55" s="74"/>
      <c r="L55" s="88"/>
      <c r="M55" s="74"/>
      <c r="N55" s="88"/>
      <c r="O55" s="74"/>
      <c r="P55" s="12"/>
      <c r="Q55" s="73"/>
      <c r="R55" s="73"/>
      <c r="S55" s="12"/>
      <c r="T55" s="23"/>
      <c r="U55" s="10"/>
      <c r="V55" s="10"/>
      <c r="W55" s="10"/>
      <c r="X55" s="10"/>
      <c r="Y55" s="29"/>
      <c r="Z55" s="29"/>
      <c r="AA55" s="29"/>
      <c r="AB55" s="29"/>
      <c r="AC55" s="29"/>
      <c r="AD55" s="12"/>
      <c r="AE55" s="12"/>
      <c r="AF55" s="12"/>
      <c r="AG55" s="144"/>
    </row>
    <row r="56" spans="1:33" s="41" customFormat="1" ht="30" x14ac:dyDescent="0.25">
      <c r="A56" s="78" t="s">
        <v>60</v>
      </c>
      <c r="B56" s="78" t="s">
        <v>61</v>
      </c>
      <c r="C56" s="37" t="s">
        <v>62</v>
      </c>
      <c r="D56" s="37" t="s">
        <v>21</v>
      </c>
      <c r="E56" s="33" t="s">
        <v>13</v>
      </c>
      <c r="F56" s="87">
        <f t="shared" ref="F56:F61" si="17">IF(E56="no",0,T56)</f>
        <v>0</v>
      </c>
      <c r="G56" s="33">
        <v>100</v>
      </c>
      <c r="H56" s="33" t="s">
        <v>39</v>
      </c>
      <c r="I56" s="69">
        <v>120</v>
      </c>
      <c r="J56" s="32" t="s">
        <v>22</v>
      </c>
      <c r="K56" s="36"/>
      <c r="L56" s="87"/>
      <c r="M56" s="36"/>
      <c r="N56" s="87">
        <f t="shared" ref="N56:N61" si="18">T56*M56</f>
        <v>0</v>
      </c>
      <c r="O56" s="72">
        <v>1</v>
      </c>
      <c r="P56" s="92">
        <f t="shared" ref="P56:P61" si="19">O56*T56</f>
        <v>0</v>
      </c>
      <c r="Q56" s="70">
        <v>0</v>
      </c>
      <c r="R56" s="70" t="s">
        <v>13</v>
      </c>
      <c r="S56" s="92">
        <f>Q56*T56</f>
        <v>0</v>
      </c>
      <c r="T56" s="40"/>
      <c r="U56" s="1" t="s">
        <v>197</v>
      </c>
      <c r="V56" s="1" t="s">
        <v>197</v>
      </c>
      <c r="W56" s="1" t="s">
        <v>197</v>
      </c>
      <c r="X56" s="1" t="s">
        <v>197</v>
      </c>
      <c r="Y56" s="25">
        <v>10</v>
      </c>
      <c r="Z56" s="25"/>
      <c r="AA56" s="25"/>
      <c r="AB56" s="25"/>
      <c r="AC56" s="25"/>
      <c r="AD56" s="5"/>
      <c r="AE56" s="5"/>
      <c r="AF56" s="1"/>
      <c r="AG56" s="146"/>
    </row>
    <row r="57" spans="1:33" s="52" customFormat="1" x14ac:dyDescent="0.25">
      <c r="A57" s="43" t="s">
        <v>60</v>
      </c>
      <c r="B57" s="43" t="s">
        <v>64</v>
      </c>
      <c r="C57" s="17" t="s">
        <v>48</v>
      </c>
      <c r="D57" s="17" t="s">
        <v>49</v>
      </c>
      <c r="E57" s="33" t="s">
        <v>13</v>
      </c>
      <c r="F57" s="87">
        <f t="shared" si="17"/>
        <v>0</v>
      </c>
      <c r="G57" s="33">
        <v>100</v>
      </c>
      <c r="H57" s="33" t="s">
        <v>39</v>
      </c>
      <c r="I57" s="69">
        <v>120</v>
      </c>
      <c r="J57" s="32" t="s">
        <v>22</v>
      </c>
      <c r="K57" s="36"/>
      <c r="L57" s="87"/>
      <c r="M57" s="36"/>
      <c r="N57" s="87">
        <f t="shared" si="18"/>
        <v>0</v>
      </c>
      <c r="O57" s="72">
        <v>1</v>
      </c>
      <c r="P57" s="92">
        <f t="shared" si="19"/>
        <v>0</v>
      </c>
      <c r="Q57" s="70">
        <v>0</v>
      </c>
      <c r="R57" s="70" t="s">
        <v>13</v>
      </c>
      <c r="S57" s="92">
        <f>Q57*T57</f>
        <v>0</v>
      </c>
      <c r="T57" s="51"/>
      <c r="U57" s="1" t="s">
        <v>197</v>
      </c>
      <c r="V57" s="1" t="s">
        <v>197</v>
      </c>
      <c r="W57" s="1" t="s">
        <v>197</v>
      </c>
      <c r="X57" s="1" t="s">
        <v>197</v>
      </c>
      <c r="Y57" s="25">
        <v>10</v>
      </c>
      <c r="Z57" s="25"/>
      <c r="AA57" s="25"/>
      <c r="AB57" s="25"/>
      <c r="AC57" s="25"/>
      <c r="AD57" s="5"/>
      <c r="AE57" s="5"/>
      <c r="AF57" s="5"/>
      <c r="AG57" s="146"/>
    </row>
    <row r="58" spans="1:33" s="52" customFormat="1" ht="45" hidden="1" x14ac:dyDescent="0.25">
      <c r="A58" s="44" t="s">
        <v>60</v>
      </c>
      <c r="B58" s="43" t="s">
        <v>64</v>
      </c>
      <c r="C58" s="17" t="s">
        <v>55</v>
      </c>
      <c r="D58" s="17" t="s">
        <v>20</v>
      </c>
      <c r="E58" s="33" t="s">
        <v>13</v>
      </c>
      <c r="F58" s="87">
        <f t="shared" si="17"/>
        <v>0</v>
      </c>
      <c r="G58" s="33">
        <v>100</v>
      </c>
      <c r="H58" s="33" t="s">
        <v>39</v>
      </c>
      <c r="I58" s="69">
        <v>120</v>
      </c>
      <c r="J58" s="32" t="s">
        <v>22</v>
      </c>
      <c r="K58" s="36"/>
      <c r="L58" s="87"/>
      <c r="M58" s="36"/>
      <c r="N58" s="87">
        <f t="shared" si="18"/>
        <v>0</v>
      </c>
      <c r="O58" s="72">
        <v>1</v>
      </c>
      <c r="P58" s="92">
        <f t="shared" si="19"/>
        <v>0</v>
      </c>
      <c r="Q58" s="70">
        <v>0</v>
      </c>
      <c r="R58" s="70" t="s">
        <v>13</v>
      </c>
      <c r="S58" s="25"/>
      <c r="T58" s="51"/>
      <c r="U58" s="1" t="s">
        <v>197</v>
      </c>
      <c r="V58" s="1" t="s">
        <v>197</v>
      </c>
      <c r="W58" s="1" t="s">
        <v>197</v>
      </c>
      <c r="X58" s="1" t="s">
        <v>197</v>
      </c>
      <c r="Y58" s="25">
        <v>10</v>
      </c>
      <c r="Z58" s="17"/>
      <c r="AA58" s="17"/>
      <c r="AB58" s="17"/>
      <c r="AC58" s="17"/>
      <c r="AD58" s="5"/>
      <c r="AE58" s="5"/>
      <c r="AF58" s="5"/>
      <c r="AG58" s="146"/>
    </row>
    <row r="59" spans="1:33" s="52" customFormat="1" ht="45" hidden="1" x14ac:dyDescent="0.25">
      <c r="A59" s="96" t="s">
        <v>65</v>
      </c>
      <c r="B59" s="97" t="s">
        <v>64</v>
      </c>
      <c r="C59" s="98" t="s">
        <v>55</v>
      </c>
      <c r="D59" s="98" t="s">
        <v>20</v>
      </c>
      <c r="E59" s="33" t="s">
        <v>13</v>
      </c>
      <c r="F59" s="87">
        <f t="shared" si="17"/>
        <v>0</v>
      </c>
      <c r="G59" s="33">
        <v>100</v>
      </c>
      <c r="H59" s="33" t="s">
        <v>39</v>
      </c>
      <c r="I59" s="69">
        <v>120</v>
      </c>
      <c r="J59" s="32" t="s">
        <v>22</v>
      </c>
      <c r="K59" s="36"/>
      <c r="L59" s="87"/>
      <c r="M59" s="36"/>
      <c r="N59" s="87">
        <f t="shared" si="18"/>
        <v>0</v>
      </c>
      <c r="O59" s="72">
        <v>1</v>
      </c>
      <c r="P59" s="92">
        <f t="shared" si="19"/>
        <v>0</v>
      </c>
      <c r="Q59" s="70">
        <v>0</v>
      </c>
      <c r="R59" s="70" t="s">
        <v>13</v>
      </c>
      <c r="S59" s="25"/>
      <c r="T59" s="51"/>
      <c r="U59" s="1" t="s">
        <v>197</v>
      </c>
      <c r="V59" s="1" t="s">
        <v>197</v>
      </c>
      <c r="W59" s="1" t="s">
        <v>197</v>
      </c>
      <c r="X59" s="1" t="s">
        <v>197</v>
      </c>
      <c r="Y59" s="25">
        <v>10</v>
      </c>
      <c r="Z59" s="17"/>
      <c r="AA59" s="17"/>
      <c r="AB59" s="17"/>
      <c r="AC59" s="17"/>
      <c r="AD59" s="5"/>
      <c r="AE59" s="5"/>
      <c r="AF59" s="5"/>
      <c r="AG59" s="146"/>
    </row>
    <row r="60" spans="1:33" s="52" customFormat="1" x14ac:dyDescent="0.25">
      <c r="A60" s="44" t="s">
        <v>66</v>
      </c>
      <c r="B60" s="44" t="s">
        <v>67</v>
      </c>
      <c r="C60" s="50" t="s">
        <v>48</v>
      </c>
      <c r="D60" s="50" t="s">
        <v>49</v>
      </c>
      <c r="E60" s="33" t="s">
        <v>13</v>
      </c>
      <c r="F60" s="87">
        <f t="shared" si="17"/>
        <v>0</v>
      </c>
      <c r="G60" s="33">
        <v>100</v>
      </c>
      <c r="H60" s="33" t="s">
        <v>39</v>
      </c>
      <c r="I60" s="69">
        <v>120</v>
      </c>
      <c r="J60" s="32" t="s">
        <v>22</v>
      </c>
      <c r="K60" s="36"/>
      <c r="L60" s="87"/>
      <c r="M60" s="36"/>
      <c r="N60" s="87">
        <f t="shared" si="18"/>
        <v>0</v>
      </c>
      <c r="O60" s="72">
        <v>1</v>
      </c>
      <c r="P60" s="92">
        <f t="shared" si="19"/>
        <v>0</v>
      </c>
      <c r="Q60" s="70">
        <v>0</v>
      </c>
      <c r="R60" s="70" t="s">
        <v>13</v>
      </c>
      <c r="S60" s="66">
        <f>Q60*T60</f>
        <v>0</v>
      </c>
      <c r="T60" s="51"/>
      <c r="U60" s="1" t="s">
        <v>197</v>
      </c>
      <c r="V60" s="1" t="s">
        <v>197</v>
      </c>
      <c r="W60" s="1" t="s">
        <v>197</v>
      </c>
      <c r="X60" s="1" t="s">
        <v>197</v>
      </c>
      <c r="Y60" s="25">
        <v>10</v>
      </c>
      <c r="Z60" s="17"/>
      <c r="AA60" s="17"/>
      <c r="AB60" s="17"/>
      <c r="AC60" s="17"/>
      <c r="AD60" s="42"/>
      <c r="AE60" s="42"/>
      <c r="AF60" s="42"/>
      <c r="AG60" s="145"/>
    </row>
    <row r="61" spans="1:33" s="52" customFormat="1" x14ac:dyDescent="0.25">
      <c r="A61" s="54" t="s">
        <v>68</v>
      </c>
      <c r="B61" s="54" t="s">
        <v>67</v>
      </c>
      <c r="C61" s="55" t="s">
        <v>48</v>
      </c>
      <c r="D61" s="55" t="s">
        <v>49</v>
      </c>
      <c r="E61" s="33" t="s">
        <v>13</v>
      </c>
      <c r="F61" s="87">
        <f t="shared" si="17"/>
        <v>0</v>
      </c>
      <c r="G61" s="33">
        <v>100</v>
      </c>
      <c r="H61" s="33" t="s">
        <v>39</v>
      </c>
      <c r="I61" s="69">
        <v>120</v>
      </c>
      <c r="J61" s="32" t="s">
        <v>22</v>
      </c>
      <c r="K61" s="36"/>
      <c r="L61" s="87"/>
      <c r="M61" s="36"/>
      <c r="N61" s="87">
        <f t="shared" si="18"/>
        <v>0</v>
      </c>
      <c r="O61" s="72">
        <v>1</v>
      </c>
      <c r="P61" s="92">
        <f t="shared" si="19"/>
        <v>0</v>
      </c>
      <c r="Q61" s="70">
        <v>0</v>
      </c>
      <c r="R61" s="70" t="s">
        <v>13</v>
      </c>
      <c r="S61" s="66">
        <f>Q61*T61</f>
        <v>0</v>
      </c>
      <c r="T61" s="51"/>
      <c r="U61" s="1" t="s">
        <v>197</v>
      </c>
      <c r="V61" s="1" t="s">
        <v>197</v>
      </c>
      <c r="W61" s="1" t="s">
        <v>197</v>
      </c>
      <c r="X61" s="1" t="s">
        <v>197</v>
      </c>
      <c r="Y61" s="25">
        <v>10</v>
      </c>
      <c r="Z61" s="17"/>
      <c r="AA61" s="17"/>
      <c r="AB61" s="17"/>
      <c r="AC61" s="17"/>
      <c r="AD61" s="42"/>
      <c r="AE61" s="42"/>
      <c r="AF61" s="42"/>
      <c r="AG61" s="145"/>
    </row>
    <row r="62" spans="1:33" s="52" customFormat="1" ht="45" hidden="1" x14ac:dyDescent="0.25">
      <c r="A62" s="99" t="s">
        <v>65</v>
      </c>
      <c r="B62" s="99" t="s">
        <v>67</v>
      </c>
      <c r="C62" s="98" t="s">
        <v>55</v>
      </c>
      <c r="D62" s="100" t="s">
        <v>20</v>
      </c>
      <c r="E62" s="33" t="s">
        <v>13</v>
      </c>
      <c r="F62" s="87">
        <f t="shared" si="9"/>
        <v>0</v>
      </c>
      <c r="G62" s="100">
        <v>90</v>
      </c>
      <c r="H62" s="100" t="s">
        <v>39</v>
      </c>
      <c r="I62" s="69"/>
      <c r="J62" s="17"/>
      <c r="K62" s="36"/>
      <c r="L62" s="89"/>
      <c r="M62" s="36"/>
      <c r="N62" s="87">
        <f t="shared" si="14"/>
        <v>0</v>
      </c>
      <c r="O62" s="72"/>
      <c r="P62" s="25"/>
      <c r="Q62" s="35"/>
      <c r="R62" s="70" t="s">
        <v>13</v>
      </c>
      <c r="S62" s="25"/>
      <c r="T62" s="51"/>
      <c r="U62" s="1" t="s">
        <v>197</v>
      </c>
      <c r="V62" s="1" t="s">
        <v>197</v>
      </c>
      <c r="W62" s="1" t="s">
        <v>197</v>
      </c>
      <c r="X62" s="1" t="s">
        <v>197</v>
      </c>
      <c r="Y62" s="25">
        <v>10</v>
      </c>
      <c r="Z62" s="17"/>
      <c r="AA62" s="17"/>
      <c r="AB62" s="17"/>
      <c r="AC62" s="17"/>
      <c r="AD62" s="42"/>
      <c r="AE62" s="42"/>
      <c r="AF62" s="42"/>
      <c r="AG62" s="145"/>
    </row>
    <row r="63" spans="1:33" s="52" customFormat="1" x14ac:dyDescent="0.25">
      <c r="A63" s="80"/>
      <c r="B63" s="80"/>
      <c r="C63" s="37"/>
      <c r="D63" s="37"/>
      <c r="E63" s="37"/>
      <c r="F63" s="87"/>
      <c r="G63" s="37"/>
      <c r="H63" s="37"/>
      <c r="I63" s="69"/>
      <c r="J63" s="17"/>
      <c r="K63" s="36"/>
      <c r="L63" s="89"/>
      <c r="M63" s="36"/>
      <c r="N63" s="87"/>
      <c r="O63" s="72"/>
      <c r="P63" s="66"/>
      <c r="Q63" s="35"/>
      <c r="R63" s="35"/>
      <c r="S63" s="66"/>
      <c r="T63" s="51"/>
      <c r="U63" s="32"/>
      <c r="V63" s="32"/>
      <c r="W63" s="32"/>
      <c r="X63" s="32"/>
      <c r="Y63" s="17"/>
      <c r="Z63" s="17"/>
      <c r="AA63" s="17"/>
      <c r="AB63" s="17"/>
      <c r="AC63" s="17"/>
      <c r="AD63" s="42"/>
      <c r="AE63" s="42"/>
      <c r="AF63" s="42"/>
      <c r="AG63" s="145"/>
    </row>
    <row r="64" spans="1:33" s="59" customFormat="1" ht="15.75" x14ac:dyDescent="0.25">
      <c r="A64" s="13" t="s">
        <v>89</v>
      </c>
      <c r="B64" s="13"/>
      <c r="C64" s="10"/>
      <c r="D64" s="10"/>
      <c r="E64" s="10"/>
      <c r="F64" s="88"/>
      <c r="G64" s="10"/>
      <c r="H64" s="10"/>
      <c r="I64" s="75"/>
      <c r="J64" s="29"/>
      <c r="K64" s="74"/>
      <c r="L64" s="101"/>
      <c r="M64" s="74"/>
      <c r="N64" s="88"/>
      <c r="O64" s="74"/>
      <c r="P64" s="31"/>
      <c r="Q64" s="73"/>
      <c r="R64" s="73"/>
      <c r="S64" s="31"/>
      <c r="T64" s="58"/>
      <c r="U64" s="10"/>
      <c r="V64" s="10"/>
      <c r="W64" s="10"/>
      <c r="X64" s="10"/>
      <c r="Y64" s="29"/>
      <c r="Z64" s="29"/>
      <c r="AA64" s="29"/>
      <c r="AB64" s="29"/>
      <c r="AC64" s="29"/>
      <c r="AD64" s="12"/>
      <c r="AE64" s="12"/>
      <c r="AF64" s="12"/>
      <c r="AG64" s="144"/>
    </row>
    <row r="65" spans="1:33" s="41" customFormat="1" ht="30" hidden="1" x14ac:dyDescent="0.25">
      <c r="A65" s="4" t="s">
        <v>91</v>
      </c>
      <c r="B65" s="4" t="s">
        <v>108</v>
      </c>
      <c r="C65" s="1" t="s">
        <v>109</v>
      </c>
      <c r="D65" s="32" t="s">
        <v>20</v>
      </c>
      <c r="E65" s="33" t="s">
        <v>13</v>
      </c>
      <c r="F65" s="87">
        <f t="shared" si="9"/>
        <v>0</v>
      </c>
      <c r="G65" s="32">
        <v>0</v>
      </c>
      <c r="H65" s="32" t="s">
        <v>38</v>
      </c>
      <c r="I65" s="71"/>
      <c r="J65" s="37"/>
      <c r="K65" s="72">
        <v>0</v>
      </c>
      <c r="L65" s="91"/>
      <c r="M65" s="72">
        <v>1</v>
      </c>
      <c r="N65" s="87">
        <f t="shared" si="14"/>
        <v>0</v>
      </c>
      <c r="O65" s="72"/>
      <c r="P65" s="39"/>
      <c r="Q65" s="70"/>
      <c r="R65" s="70"/>
      <c r="S65" s="39"/>
      <c r="T65" s="40"/>
      <c r="U65" s="1"/>
      <c r="V65" s="1"/>
      <c r="W65" s="1"/>
      <c r="X65" s="1"/>
      <c r="Y65" s="25"/>
      <c r="Z65" s="25"/>
      <c r="AA65" s="25"/>
      <c r="AB65" s="25"/>
      <c r="AC65" s="25"/>
      <c r="AD65" s="5"/>
      <c r="AE65" s="5"/>
      <c r="AF65" s="42"/>
      <c r="AG65" s="146"/>
    </row>
    <row r="66" spans="1:33" s="41" customFormat="1" ht="60" x14ac:dyDescent="0.25">
      <c r="A66" s="102" t="s">
        <v>87</v>
      </c>
      <c r="B66" s="102" t="s">
        <v>110</v>
      </c>
      <c r="C66" s="103" t="s">
        <v>111</v>
      </c>
      <c r="D66" s="103" t="s">
        <v>21</v>
      </c>
      <c r="E66" s="33" t="s">
        <v>22</v>
      </c>
      <c r="F66" s="87">
        <f t="shared" si="9"/>
        <v>0</v>
      </c>
      <c r="G66" s="103">
        <v>20</v>
      </c>
      <c r="H66" s="103" t="s">
        <v>38</v>
      </c>
      <c r="I66" s="71">
        <v>3260</v>
      </c>
      <c r="J66" s="37" t="s">
        <v>22</v>
      </c>
      <c r="K66" s="72">
        <v>0</v>
      </c>
      <c r="L66" s="91">
        <f t="shared" ref="L66:L83" si="20">K66*T66</f>
        <v>0</v>
      </c>
      <c r="M66" s="72">
        <v>1</v>
      </c>
      <c r="N66" s="87">
        <f t="shared" si="14"/>
        <v>0</v>
      </c>
      <c r="O66" s="72"/>
      <c r="P66" s="39"/>
      <c r="Q66" s="70"/>
      <c r="R66" s="70" t="s">
        <v>22</v>
      </c>
      <c r="S66" s="39"/>
      <c r="T66" s="40"/>
      <c r="U66" s="1">
        <v>6</v>
      </c>
      <c r="V66" s="1">
        <v>12</v>
      </c>
      <c r="W66" s="1">
        <v>3</v>
      </c>
      <c r="X66" s="1">
        <v>6</v>
      </c>
      <c r="Y66" s="46"/>
      <c r="Z66" s="46"/>
      <c r="AA66" s="46"/>
      <c r="AB66" s="46"/>
      <c r="AC66" s="46"/>
      <c r="AD66" s="42"/>
      <c r="AE66" s="42"/>
      <c r="AF66" s="42"/>
      <c r="AG66" s="145"/>
    </row>
    <row r="67" spans="1:33" ht="45" x14ac:dyDescent="0.25">
      <c r="A67" s="80" t="s">
        <v>146</v>
      </c>
      <c r="B67" s="80" t="s">
        <v>124</v>
      </c>
      <c r="C67" s="37" t="s">
        <v>147</v>
      </c>
      <c r="D67" s="20" t="s">
        <v>21</v>
      </c>
      <c r="E67" s="33" t="s">
        <v>22</v>
      </c>
      <c r="F67" s="87">
        <f t="shared" ref="F67" si="21">IF(E67="no",0,T67)</f>
        <v>0</v>
      </c>
      <c r="G67" s="103">
        <v>20</v>
      </c>
      <c r="H67" s="103" t="s">
        <v>38</v>
      </c>
      <c r="I67" s="71">
        <v>3260</v>
      </c>
      <c r="J67" s="37" t="s">
        <v>22</v>
      </c>
      <c r="K67" s="72">
        <v>0</v>
      </c>
      <c r="L67" s="91">
        <f t="shared" ref="L67" si="22">K67*T67</f>
        <v>0</v>
      </c>
      <c r="M67" s="72">
        <v>1</v>
      </c>
      <c r="N67" s="87">
        <f t="shared" ref="N67" si="23">T67*M67</f>
        <v>0</v>
      </c>
      <c r="O67" s="72"/>
      <c r="P67" s="39"/>
      <c r="Q67" s="70"/>
      <c r="R67" s="70" t="s">
        <v>22</v>
      </c>
      <c r="S67" s="5"/>
      <c r="T67" s="21"/>
      <c r="U67" s="1">
        <v>6</v>
      </c>
      <c r="V67" s="1">
        <v>12</v>
      </c>
      <c r="W67" s="1">
        <v>3</v>
      </c>
      <c r="X67" s="1">
        <v>6</v>
      </c>
      <c r="Y67" s="46"/>
      <c r="Z67" s="46"/>
      <c r="AA67" s="46"/>
      <c r="AB67" s="46"/>
      <c r="AC67" s="46"/>
      <c r="AD67" s="42"/>
      <c r="AE67" s="42"/>
      <c r="AF67" s="42"/>
      <c r="AG67" s="145"/>
    </row>
    <row r="68" spans="1:33" s="41" customFormat="1" x14ac:dyDescent="0.25">
      <c r="A68" s="119" t="s">
        <v>168</v>
      </c>
      <c r="B68" s="80"/>
      <c r="C68" s="37"/>
      <c r="D68" s="37"/>
      <c r="E68" s="79"/>
      <c r="F68" s="91"/>
      <c r="G68" s="37"/>
      <c r="H68" s="37"/>
      <c r="I68" s="69"/>
      <c r="J68" s="37"/>
      <c r="K68" s="72"/>
      <c r="L68" s="91"/>
      <c r="M68" s="72"/>
      <c r="N68" s="91"/>
      <c r="O68" s="72"/>
      <c r="P68" s="39"/>
      <c r="Q68" s="70"/>
      <c r="R68" s="70"/>
      <c r="S68" s="39"/>
      <c r="T68" s="40"/>
      <c r="U68" s="1"/>
      <c r="V68" s="1"/>
      <c r="W68" s="1"/>
      <c r="X68" s="1"/>
      <c r="Y68" s="46"/>
      <c r="Z68" s="46"/>
      <c r="AA68" s="46"/>
      <c r="AB68" s="46"/>
      <c r="AC68" s="46"/>
      <c r="AD68" s="42"/>
      <c r="AE68" s="42"/>
      <c r="AF68" s="42"/>
      <c r="AG68" s="145"/>
    </row>
    <row r="69" spans="1:33" s="41" customFormat="1" ht="45" x14ac:dyDescent="0.25">
      <c r="A69" s="120" t="s">
        <v>164</v>
      </c>
      <c r="B69" s="80" t="s">
        <v>148</v>
      </c>
      <c r="C69" s="37" t="s">
        <v>149</v>
      </c>
      <c r="D69" s="20" t="s">
        <v>21</v>
      </c>
      <c r="E69" s="79" t="s">
        <v>22</v>
      </c>
      <c r="F69" s="91">
        <f t="shared" si="9"/>
        <v>0</v>
      </c>
      <c r="G69" s="37">
        <v>2700</v>
      </c>
      <c r="H69" s="37" t="s">
        <v>39</v>
      </c>
      <c r="I69" s="69">
        <f t="shared" ref="I69:I72" si="24">T69/G69</f>
        <v>0</v>
      </c>
      <c r="J69" s="37" t="s">
        <v>24</v>
      </c>
      <c r="K69" s="72">
        <v>0</v>
      </c>
      <c r="L69" s="91">
        <f t="shared" si="20"/>
        <v>0</v>
      </c>
      <c r="M69" s="72">
        <v>1</v>
      </c>
      <c r="N69" s="91">
        <f t="shared" si="14"/>
        <v>0</v>
      </c>
      <c r="O69" s="72"/>
      <c r="P69" s="39"/>
      <c r="Q69" s="70"/>
      <c r="R69" s="70" t="s">
        <v>22</v>
      </c>
      <c r="S69" s="39"/>
      <c r="T69" s="40"/>
      <c r="U69" s="1">
        <v>6</v>
      </c>
      <c r="V69" s="1">
        <v>12</v>
      </c>
      <c r="W69" s="1">
        <v>6</v>
      </c>
      <c r="X69" s="1">
        <v>24</v>
      </c>
      <c r="Y69" s="46"/>
      <c r="Z69" s="46"/>
      <c r="AA69" s="46"/>
      <c r="AB69" s="46"/>
      <c r="AC69" s="46"/>
      <c r="AD69" s="42"/>
      <c r="AE69" s="42"/>
      <c r="AF69" s="42"/>
      <c r="AG69" s="145"/>
    </row>
    <row r="70" spans="1:33" s="41" customFormat="1" ht="45" x14ac:dyDescent="0.25">
      <c r="A70" s="120" t="s">
        <v>167</v>
      </c>
      <c r="B70" s="80" t="s">
        <v>148</v>
      </c>
      <c r="C70" s="37" t="s">
        <v>149</v>
      </c>
      <c r="D70" s="20" t="s">
        <v>21</v>
      </c>
      <c r="E70" s="79" t="s">
        <v>22</v>
      </c>
      <c r="F70" s="91">
        <f t="shared" si="9"/>
        <v>0</v>
      </c>
      <c r="G70" s="37">
        <v>2700</v>
      </c>
      <c r="H70" s="37" t="s">
        <v>39</v>
      </c>
      <c r="I70" s="69">
        <f t="shared" si="24"/>
        <v>0</v>
      </c>
      <c r="J70" s="37" t="s">
        <v>24</v>
      </c>
      <c r="K70" s="72">
        <v>0</v>
      </c>
      <c r="L70" s="91">
        <f t="shared" ref="L70:L72" si="25">K70*T70</f>
        <v>0</v>
      </c>
      <c r="M70" s="72">
        <v>1</v>
      </c>
      <c r="N70" s="91">
        <f t="shared" ref="N70:N72" si="26">T70*M70</f>
        <v>0</v>
      </c>
      <c r="O70" s="72"/>
      <c r="P70" s="39"/>
      <c r="Q70" s="70"/>
      <c r="R70" s="70" t="s">
        <v>22</v>
      </c>
      <c r="S70" s="39"/>
      <c r="T70" s="40"/>
      <c r="U70" s="1">
        <v>6</v>
      </c>
      <c r="V70" s="1">
        <v>12</v>
      </c>
      <c r="W70" s="1">
        <v>6</v>
      </c>
      <c r="X70" s="1">
        <v>24</v>
      </c>
      <c r="Y70" s="46"/>
      <c r="Z70" s="46"/>
      <c r="AA70" s="46"/>
      <c r="AB70" s="46"/>
      <c r="AC70" s="46"/>
      <c r="AD70" s="42"/>
      <c r="AE70" s="42"/>
      <c r="AF70" s="42"/>
      <c r="AG70" s="145"/>
    </row>
    <row r="71" spans="1:33" s="41" customFormat="1" ht="45" x14ac:dyDescent="0.25">
      <c r="A71" s="120" t="s">
        <v>166</v>
      </c>
      <c r="B71" s="80" t="s">
        <v>148</v>
      </c>
      <c r="C71" s="37" t="s">
        <v>149</v>
      </c>
      <c r="D71" s="20" t="s">
        <v>21</v>
      </c>
      <c r="E71" s="79" t="s">
        <v>22</v>
      </c>
      <c r="F71" s="91">
        <f t="shared" si="9"/>
        <v>0</v>
      </c>
      <c r="G71" s="37">
        <f>2700*2</f>
        <v>5400</v>
      </c>
      <c r="H71" s="37" t="s">
        <v>39</v>
      </c>
      <c r="I71" s="69">
        <f t="shared" si="24"/>
        <v>0</v>
      </c>
      <c r="J71" s="37" t="s">
        <v>24</v>
      </c>
      <c r="K71" s="72">
        <v>0</v>
      </c>
      <c r="L71" s="91">
        <f t="shared" si="25"/>
        <v>0</v>
      </c>
      <c r="M71" s="72">
        <v>1</v>
      </c>
      <c r="N71" s="91">
        <f t="shared" si="26"/>
        <v>0</v>
      </c>
      <c r="O71" s="72"/>
      <c r="P71" s="39"/>
      <c r="Q71" s="70"/>
      <c r="R71" s="70" t="s">
        <v>22</v>
      </c>
      <c r="S71" s="39"/>
      <c r="T71" s="40"/>
      <c r="U71" s="1">
        <v>6</v>
      </c>
      <c r="V71" s="1">
        <v>12</v>
      </c>
      <c r="W71" s="1">
        <v>6</v>
      </c>
      <c r="X71" s="1">
        <v>24</v>
      </c>
      <c r="Y71" s="46"/>
      <c r="Z71" s="46"/>
      <c r="AA71" s="46"/>
      <c r="AB71" s="46"/>
      <c r="AC71" s="46"/>
      <c r="AD71" s="42"/>
      <c r="AE71" s="42"/>
      <c r="AF71" s="42"/>
      <c r="AG71" s="145"/>
    </row>
    <row r="72" spans="1:33" s="41" customFormat="1" ht="45" x14ac:dyDescent="0.25">
      <c r="A72" s="120" t="s">
        <v>56</v>
      </c>
      <c r="B72" s="80" t="s">
        <v>148</v>
      </c>
      <c r="C72" s="37" t="s">
        <v>149</v>
      </c>
      <c r="D72" s="20" t="s">
        <v>21</v>
      </c>
      <c r="E72" s="79" t="s">
        <v>22</v>
      </c>
      <c r="F72" s="91">
        <f t="shared" si="9"/>
        <v>0</v>
      </c>
      <c r="G72" s="37">
        <v>2700</v>
      </c>
      <c r="H72" s="37" t="s">
        <v>39</v>
      </c>
      <c r="I72" s="69">
        <f t="shared" si="24"/>
        <v>0</v>
      </c>
      <c r="J72" s="37" t="s">
        <v>24</v>
      </c>
      <c r="K72" s="72">
        <v>0</v>
      </c>
      <c r="L72" s="91">
        <f t="shared" si="25"/>
        <v>0</v>
      </c>
      <c r="M72" s="72">
        <v>1</v>
      </c>
      <c r="N72" s="91">
        <f t="shared" si="26"/>
        <v>0</v>
      </c>
      <c r="O72" s="72"/>
      <c r="P72" s="39"/>
      <c r="Q72" s="70"/>
      <c r="R72" s="70" t="s">
        <v>22</v>
      </c>
      <c r="S72" s="39"/>
      <c r="T72" s="40"/>
      <c r="U72" s="1">
        <v>6</v>
      </c>
      <c r="V72" s="1">
        <v>12</v>
      </c>
      <c r="W72" s="1">
        <v>6</v>
      </c>
      <c r="X72" s="1">
        <v>24</v>
      </c>
      <c r="Y72" s="46"/>
      <c r="Z72" s="46"/>
      <c r="AA72" s="46"/>
      <c r="AB72" s="46"/>
      <c r="AC72" s="46"/>
      <c r="AD72" s="42"/>
      <c r="AE72" s="42"/>
      <c r="AF72" s="42"/>
      <c r="AG72" s="145"/>
    </row>
    <row r="73" spans="1:33" s="41" customFormat="1" x14ac:dyDescent="0.25">
      <c r="A73" s="120"/>
      <c r="B73" s="80"/>
      <c r="C73" s="37"/>
      <c r="D73" s="20"/>
      <c r="E73" s="79"/>
      <c r="F73" s="91"/>
      <c r="G73" s="37"/>
      <c r="H73" s="37"/>
      <c r="I73" s="69"/>
      <c r="J73" s="37"/>
      <c r="K73" s="72"/>
      <c r="L73" s="91"/>
      <c r="M73" s="72"/>
      <c r="N73" s="91"/>
      <c r="O73" s="72"/>
      <c r="P73" s="39"/>
      <c r="Q73" s="70"/>
      <c r="R73" s="70"/>
      <c r="S73" s="39"/>
      <c r="T73" s="40"/>
      <c r="U73" s="1"/>
      <c r="V73" s="1"/>
      <c r="W73" s="1"/>
      <c r="X73" s="1"/>
      <c r="Y73" s="46"/>
      <c r="Z73" s="46"/>
      <c r="AA73" s="46"/>
      <c r="AB73" s="46"/>
      <c r="AC73" s="46"/>
      <c r="AD73" s="42"/>
      <c r="AE73" s="42"/>
      <c r="AF73" s="42"/>
      <c r="AG73" s="145"/>
    </row>
    <row r="74" spans="1:33" s="41" customFormat="1" x14ac:dyDescent="0.25">
      <c r="A74" s="119" t="s">
        <v>150</v>
      </c>
      <c r="B74" s="80"/>
      <c r="C74" s="37"/>
      <c r="D74" s="37"/>
      <c r="E74" s="79"/>
      <c r="F74" s="91"/>
      <c r="G74" s="37"/>
      <c r="H74" s="37"/>
      <c r="I74" s="69"/>
      <c r="J74" s="37"/>
      <c r="K74" s="72"/>
      <c r="L74" s="91"/>
      <c r="M74" s="72"/>
      <c r="N74" s="91"/>
      <c r="O74" s="72"/>
      <c r="P74" s="39"/>
      <c r="Q74" s="70"/>
      <c r="R74" s="70"/>
      <c r="S74" s="39"/>
      <c r="T74" s="40"/>
      <c r="U74" s="1"/>
      <c r="V74" s="1"/>
      <c r="W74" s="1"/>
      <c r="X74" s="1"/>
      <c r="Y74" s="46"/>
      <c r="Z74" s="46"/>
      <c r="AA74" s="46"/>
      <c r="AB74" s="46"/>
      <c r="AC74" s="46"/>
      <c r="AD74" s="42"/>
      <c r="AE74" s="42"/>
      <c r="AF74" s="42"/>
      <c r="AG74" s="145"/>
    </row>
    <row r="75" spans="1:33" s="41" customFormat="1" ht="45" x14ac:dyDescent="0.25">
      <c r="A75" s="118" t="s">
        <v>169</v>
      </c>
      <c r="B75" s="80" t="s">
        <v>173</v>
      </c>
      <c r="C75" s="37" t="s">
        <v>54</v>
      </c>
      <c r="D75" s="37" t="s">
        <v>51</v>
      </c>
      <c r="E75" s="33" t="s">
        <v>22</v>
      </c>
      <c r="F75" s="87">
        <f t="shared" ref="F75:F82" si="27">IF(E75="no",0,T75)</f>
        <v>0</v>
      </c>
      <c r="G75" s="103">
        <v>20</v>
      </c>
      <c r="H75" s="103" t="s">
        <v>38</v>
      </c>
      <c r="I75" s="71">
        <v>3260</v>
      </c>
      <c r="J75" s="37" t="s">
        <v>22</v>
      </c>
      <c r="K75" s="72">
        <v>0</v>
      </c>
      <c r="L75" s="91">
        <f t="shared" ref="L75:L82" si="28">K75*T75</f>
        <v>0</v>
      </c>
      <c r="M75" s="72">
        <v>1</v>
      </c>
      <c r="N75" s="87">
        <f t="shared" ref="N75:N82" si="29">T75*M75</f>
        <v>0</v>
      </c>
      <c r="O75" s="72"/>
      <c r="P75" s="39"/>
      <c r="Q75" s="70"/>
      <c r="R75" s="70" t="s">
        <v>22</v>
      </c>
      <c r="S75" s="39"/>
      <c r="T75" s="40"/>
      <c r="U75" s="1">
        <v>6</v>
      </c>
      <c r="V75" s="1">
        <v>12</v>
      </c>
      <c r="W75" s="1">
        <v>6</v>
      </c>
      <c r="X75" s="1">
        <v>24</v>
      </c>
      <c r="Y75" s="46"/>
      <c r="Z75" s="46"/>
      <c r="AA75" s="46"/>
      <c r="AB75" s="46"/>
      <c r="AC75" s="46"/>
      <c r="AD75" s="42"/>
      <c r="AE75" s="42"/>
      <c r="AF75" s="42"/>
      <c r="AG75" s="145"/>
    </row>
    <row r="76" spans="1:33" s="41" customFormat="1" ht="45" x14ac:dyDescent="0.25">
      <c r="A76" s="118" t="s">
        <v>170</v>
      </c>
      <c r="B76" s="80" t="s">
        <v>174</v>
      </c>
      <c r="C76" s="37" t="s">
        <v>54</v>
      </c>
      <c r="D76" s="37" t="s">
        <v>51</v>
      </c>
      <c r="E76" s="33" t="s">
        <v>22</v>
      </c>
      <c r="F76" s="87">
        <f t="shared" si="27"/>
        <v>0</v>
      </c>
      <c r="G76" s="103">
        <v>20</v>
      </c>
      <c r="H76" s="103" t="s">
        <v>38</v>
      </c>
      <c r="I76" s="71">
        <v>3260</v>
      </c>
      <c r="J76" s="37" t="s">
        <v>22</v>
      </c>
      <c r="K76" s="72">
        <v>0</v>
      </c>
      <c r="L76" s="91">
        <f t="shared" si="28"/>
        <v>0</v>
      </c>
      <c r="M76" s="72">
        <v>1</v>
      </c>
      <c r="N76" s="87">
        <f t="shared" si="29"/>
        <v>0</v>
      </c>
      <c r="O76" s="72"/>
      <c r="P76" s="39"/>
      <c r="Q76" s="70"/>
      <c r="R76" s="70" t="s">
        <v>22</v>
      </c>
      <c r="S76" s="39"/>
      <c r="T76" s="40"/>
      <c r="U76" s="1">
        <v>6</v>
      </c>
      <c r="V76" s="1">
        <v>12</v>
      </c>
      <c r="W76" s="1">
        <v>6</v>
      </c>
      <c r="X76" s="1">
        <v>24</v>
      </c>
      <c r="Y76" s="46"/>
      <c r="Z76" s="46"/>
      <c r="AA76" s="46"/>
      <c r="AB76" s="46"/>
      <c r="AC76" s="46"/>
      <c r="AD76" s="42"/>
      <c r="AE76" s="42"/>
      <c r="AF76" s="42"/>
      <c r="AG76" s="145"/>
    </row>
    <row r="77" spans="1:33" s="41" customFormat="1" ht="45" x14ac:dyDescent="0.25">
      <c r="A77" s="118" t="s">
        <v>53</v>
      </c>
      <c r="B77" s="80" t="s">
        <v>175</v>
      </c>
      <c r="C77" s="37" t="s">
        <v>54</v>
      </c>
      <c r="D77" s="37" t="s">
        <v>51</v>
      </c>
      <c r="E77" s="33" t="s">
        <v>22</v>
      </c>
      <c r="F77" s="87">
        <f t="shared" si="27"/>
        <v>0</v>
      </c>
      <c r="G77" s="103">
        <v>20</v>
      </c>
      <c r="H77" s="103" t="s">
        <v>38</v>
      </c>
      <c r="I77" s="71">
        <v>3260</v>
      </c>
      <c r="J77" s="37" t="s">
        <v>22</v>
      </c>
      <c r="K77" s="72">
        <v>0</v>
      </c>
      <c r="L77" s="91">
        <f t="shared" si="28"/>
        <v>0</v>
      </c>
      <c r="M77" s="72">
        <v>1</v>
      </c>
      <c r="N77" s="87">
        <f t="shared" si="29"/>
        <v>0</v>
      </c>
      <c r="O77" s="72"/>
      <c r="P77" s="39"/>
      <c r="Q77" s="70"/>
      <c r="R77" s="70" t="s">
        <v>22</v>
      </c>
      <c r="S77" s="39"/>
      <c r="T77" s="40"/>
      <c r="U77" s="1">
        <v>6</v>
      </c>
      <c r="V77" s="1">
        <v>12</v>
      </c>
      <c r="W77" s="1">
        <v>6</v>
      </c>
      <c r="X77" s="1">
        <v>24</v>
      </c>
      <c r="Y77" s="46"/>
      <c r="Z77" s="46"/>
      <c r="AA77" s="46"/>
      <c r="AB77" s="46"/>
      <c r="AC77" s="46"/>
      <c r="AD77" s="42"/>
      <c r="AE77" s="42"/>
      <c r="AF77" s="42"/>
      <c r="AG77" s="145"/>
    </row>
    <row r="78" spans="1:33" s="41" customFormat="1" ht="45" x14ac:dyDescent="0.25">
      <c r="A78" s="118" t="s">
        <v>171</v>
      </c>
      <c r="B78" s="80" t="s">
        <v>176</v>
      </c>
      <c r="C78" s="37" t="s">
        <v>54</v>
      </c>
      <c r="D78" s="37" t="s">
        <v>51</v>
      </c>
      <c r="E78" s="33" t="s">
        <v>22</v>
      </c>
      <c r="F78" s="87">
        <f t="shared" si="27"/>
        <v>0</v>
      </c>
      <c r="G78" s="103">
        <v>20</v>
      </c>
      <c r="H78" s="103" t="s">
        <v>38</v>
      </c>
      <c r="I78" s="71">
        <v>3260</v>
      </c>
      <c r="J78" s="37" t="s">
        <v>22</v>
      </c>
      <c r="K78" s="72">
        <v>0</v>
      </c>
      <c r="L78" s="91">
        <f t="shared" si="28"/>
        <v>0</v>
      </c>
      <c r="M78" s="72">
        <v>1</v>
      </c>
      <c r="N78" s="87">
        <f t="shared" si="29"/>
        <v>0</v>
      </c>
      <c r="O78" s="72"/>
      <c r="P78" s="39"/>
      <c r="Q78" s="70"/>
      <c r="R78" s="70" t="s">
        <v>22</v>
      </c>
      <c r="S78" s="39"/>
      <c r="T78" s="40"/>
      <c r="U78" s="1">
        <v>6</v>
      </c>
      <c r="V78" s="1">
        <v>12</v>
      </c>
      <c r="W78" s="1">
        <v>6</v>
      </c>
      <c r="X78" s="1">
        <v>24</v>
      </c>
      <c r="Y78" s="149"/>
      <c r="Z78" s="149"/>
      <c r="AA78" s="149"/>
      <c r="AB78" s="149"/>
      <c r="AC78" s="149"/>
      <c r="AD78" s="141"/>
      <c r="AE78" s="141"/>
      <c r="AF78" s="141"/>
      <c r="AG78" s="150"/>
    </row>
    <row r="79" spans="1:33" s="41" customFormat="1" ht="45" x14ac:dyDescent="0.25">
      <c r="A79" s="118" t="s">
        <v>166</v>
      </c>
      <c r="B79" s="80" t="s">
        <v>177</v>
      </c>
      <c r="C79" s="37" t="s">
        <v>54</v>
      </c>
      <c r="D79" s="37" t="s">
        <v>51</v>
      </c>
      <c r="E79" s="33" t="s">
        <v>22</v>
      </c>
      <c r="F79" s="87">
        <f t="shared" si="27"/>
        <v>0</v>
      </c>
      <c r="G79" s="103">
        <v>20</v>
      </c>
      <c r="H79" s="103" t="s">
        <v>38</v>
      </c>
      <c r="I79" s="71">
        <v>3260</v>
      </c>
      <c r="J79" s="37" t="s">
        <v>22</v>
      </c>
      <c r="K79" s="72">
        <v>0</v>
      </c>
      <c r="L79" s="91">
        <f t="shared" si="28"/>
        <v>0</v>
      </c>
      <c r="M79" s="72">
        <v>1</v>
      </c>
      <c r="N79" s="87">
        <f t="shared" si="29"/>
        <v>0</v>
      </c>
      <c r="O79" s="72"/>
      <c r="P79" s="39"/>
      <c r="Q79" s="70"/>
      <c r="R79" s="70" t="s">
        <v>22</v>
      </c>
      <c r="S79" s="39"/>
      <c r="T79" s="40"/>
      <c r="U79" s="1">
        <v>6</v>
      </c>
      <c r="V79" s="1">
        <v>12</v>
      </c>
      <c r="W79" s="1">
        <v>6</v>
      </c>
      <c r="X79" s="1">
        <v>24</v>
      </c>
      <c r="Y79" s="46"/>
      <c r="Z79" s="46"/>
      <c r="AA79" s="46"/>
      <c r="AB79" s="46"/>
      <c r="AC79" s="46"/>
      <c r="AD79" s="42"/>
      <c r="AE79" s="42"/>
      <c r="AF79" s="42"/>
      <c r="AG79" s="145"/>
    </row>
    <row r="80" spans="1:33" s="41" customFormat="1" ht="45" x14ac:dyDescent="0.25">
      <c r="A80" s="118" t="s">
        <v>164</v>
      </c>
      <c r="B80" s="80" t="s">
        <v>178</v>
      </c>
      <c r="C80" s="37" t="s">
        <v>54</v>
      </c>
      <c r="D80" s="37" t="s">
        <v>51</v>
      </c>
      <c r="E80" s="33" t="s">
        <v>22</v>
      </c>
      <c r="F80" s="87">
        <f t="shared" si="27"/>
        <v>0</v>
      </c>
      <c r="G80" s="103">
        <v>20</v>
      </c>
      <c r="H80" s="103" t="s">
        <v>38</v>
      </c>
      <c r="I80" s="71">
        <v>3260</v>
      </c>
      <c r="J80" s="37" t="s">
        <v>22</v>
      </c>
      <c r="K80" s="72">
        <v>0</v>
      </c>
      <c r="L80" s="91">
        <f t="shared" si="28"/>
        <v>0</v>
      </c>
      <c r="M80" s="72">
        <v>1</v>
      </c>
      <c r="N80" s="87">
        <f t="shared" si="29"/>
        <v>0</v>
      </c>
      <c r="O80" s="72"/>
      <c r="P80" s="39"/>
      <c r="Q80" s="70"/>
      <c r="R80" s="70" t="s">
        <v>22</v>
      </c>
      <c r="S80" s="39"/>
      <c r="T80" s="40"/>
      <c r="U80" s="1">
        <v>6</v>
      </c>
      <c r="V80" s="1">
        <v>12</v>
      </c>
      <c r="W80" s="1">
        <v>6</v>
      </c>
      <c r="X80" s="1">
        <v>24</v>
      </c>
      <c r="Y80" s="46"/>
      <c r="Z80" s="46"/>
      <c r="AA80" s="46"/>
      <c r="AB80" s="46"/>
      <c r="AC80" s="46"/>
      <c r="AD80" s="42"/>
      <c r="AE80" s="42"/>
      <c r="AF80" s="42"/>
      <c r="AG80" s="145"/>
    </row>
    <row r="81" spans="1:33" s="41" customFormat="1" ht="45" x14ac:dyDescent="0.25">
      <c r="A81" s="118" t="s">
        <v>167</v>
      </c>
      <c r="B81" s="80" t="s">
        <v>179</v>
      </c>
      <c r="C81" s="37" t="s">
        <v>54</v>
      </c>
      <c r="D81" s="37" t="s">
        <v>51</v>
      </c>
      <c r="E81" s="33" t="s">
        <v>22</v>
      </c>
      <c r="F81" s="87">
        <f t="shared" si="27"/>
        <v>0</v>
      </c>
      <c r="G81" s="103">
        <v>20</v>
      </c>
      <c r="H81" s="103" t="s">
        <v>38</v>
      </c>
      <c r="I81" s="71">
        <v>3260</v>
      </c>
      <c r="J81" s="37" t="s">
        <v>22</v>
      </c>
      <c r="K81" s="72">
        <v>0</v>
      </c>
      <c r="L81" s="91">
        <f t="shared" si="28"/>
        <v>0</v>
      </c>
      <c r="M81" s="72">
        <v>1</v>
      </c>
      <c r="N81" s="87">
        <f t="shared" si="29"/>
        <v>0</v>
      </c>
      <c r="O81" s="72"/>
      <c r="P81" s="39"/>
      <c r="Q81" s="70"/>
      <c r="R81" s="70" t="s">
        <v>22</v>
      </c>
      <c r="S81" s="39"/>
      <c r="T81" s="40"/>
      <c r="U81" s="1">
        <v>6</v>
      </c>
      <c r="V81" s="1">
        <v>12</v>
      </c>
      <c r="W81" s="1">
        <v>6</v>
      </c>
      <c r="X81" s="1">
        <v>24</v>
      </c>
      <c r="Y81" s="46"/>
      <c r="Z81" s="46"/>
      <c r="AA81" s="46"/>
      <c r="AB81" s="46"/>
      <c r="AC81" s="46"/>
      <c r="AD81" s="42"/>
      <c r="AE81" s="42"/>
      <c r="AF81" s="42"/>
      <c r="AG81" s="145"/>
    </row>
    <row r="82" spans="1:33" s="41" customFormat="1" ht="45" x14ac:dyDescent="0.25">
      <c r="A82" s="118" t="s">
        <v>172</v>
      </c>
      <c r="B82" s="80" t="s">
        <v>180</v>
      </c>
      <c r="C82" s="37" t="s">
        <v>54</v>
      </c>
      <c r="D82" s="37" t="s">
        <v>51</v>
      </c>
      <c r="E82" s="33" t="s">
        <v>22</v>
      </c>
      <c r="F82" s="87">
        <f t="shared" si="27"/>
        <v>0</v>
      </c>
      <c r="G82" s="103">
        <v>20</v>
      </c>
      <c r="H82" s="103" t="s">
        <v>38</v>
      </c>
      <c r="I82" s="71">
        <v>3260</v>
      </c>
      <c r="J82" s="37" t="s">
        <v>22</v>
      </c>
      <c r="K82" s="72">
        <v>0</v>
      </c>
      <c r="L82" s="91">
        <f t="shared" si="28"/>
        <v>0</v>
      </c>
      <c r="M82" s="72">
        <v>1</v>
      </c>
      <c r="N82" s="87">
        <f t="shared" si="29"/>
        <v>0</v>
      </c>
      <c r="O82" s="72"/>
      <c r="P82" s="39"/>
      <c r="Q82" s="70"/>
      <c r="R82" s="70" t="s">
        <v>22</v>
      </c>
      <c r="S82" s="39"/>
      <c r="T82" s="40"/>
      <c r="U82" s="1">
        <v>6</v>
      </c>
      <c r="V82" s="1">
        <v>12</v>
      </c>
      <c r="W82" s="1">
        <v>6</v>
      </c>
      <c r="X82" s="1">
        <v>24</v>
      </c>
      <c r="Y82" s="46"/>
      <c r="Z82" s="46"/>
      <c r="AA82" s="46"/>
      <c r="AB82" s="46"/>
      <c r="AC82" s="46"/>
      <c r="AD82" s="42"/>
      <c r="AE82" s="42"/>
      <c r="AF82" s="42"/>
      <c r="AG82" s="145"/>
    </row>
    <row r="83" spans="1:33" s="116" customFormat="1" ht="30" x14ac:dyDescent="0.25">
      <c r="A83" s="90" t="s">
        <v>198</v>
      </c>
      <c r="B83" s="82" t="s">
        <v>153</v>
      </c>
      <c r="C83" s="37" t="s">
        <v>90</v>
      </c>
      <c r="D83" s="79" t="s">
        <v>51</v>
      </c>
      <c r="E83" s="79" t="s">
        <v>13</v>
      </c>
      <c r="F83" s="91">
        <f t="shared" si="9"/>
        <v>0</v>
      </c>
      <c r="G83" s="79">
        <v>100</v>
      </c>
      <c r="H83" s="79" t="s">
        <v>39</v>
      </c>
      <c r="I83" s="71">
        <v>25</v>
      </c>
      <c r="J83" s="115" t="s">
        <v>22</v>
      </c>
      <c r="K83" s="72">
        <v>0</v>
      </c>
      <c r="L83" s="91">
        <f t="shared" si="20"/>
        <v>0</v>
      </c>
      <c r="M83" s="72">
        <v>1</v>
      </c>
      <c r="N83" s="91">
        <f t="shared" si="14"/>
        <v>0</v>
      </c>
      <c r="O83" s="72"/>
      <c r="P83" s="113"/>
      <c r="Q83" s="70"/>
      <c r="R83" s="70" t="s">
        <v>22</v>
      </c>
      <c r="S83" s="113"/>
      <c r="T83" s="40"/>
      <c r="U83" s="1" t="s">
        <v>197</v>
      </c>
      <c r="V83" s="1" t="s">
        <v>197</v>
      </c>
      <c r="W83" s="1" t="s">
        <v>197</v>
      </c>
      <c r="X83" s="1" t="s">
        <v>197</v>
      </c>
      <c r="Y83" s="46"/>
      <c r="Z83" s="46"/>
      <c r="AA83" s="46"/>
      <c r="AB83" s="46"/>
      <c r="AC83" s="46"/>
      <c r="AD83" s="42"/>
      <c r="AE83" s="42"/>
      <c r="AF83" s="42"/>
      <c r="AG83" s="145"/>
    </row>
    <row r="84" spans="1:33" s="52" customFormat="1" ht="30" x14ac:dyDescent="0.25">
      <c r="A84" s="38" t="s">
        <v>58</v>
      </c>
      <c r="B84" s="38" t="s">
        <v>154</v>
      </c>
      <c r="C84" s="32" t="s">
        <v>90</v>
      </c>
      <c r="D84" s="33" t="s">
        <v>51</v>
      </c>
      <c r="E84" s="33" t="s">
        <v>22</v>
      </c>
      <c r="F84" s="87">
        <f t="shared" ref="F84:F89" si="30">IF(E84="no",0,T84)</f>
        <v>0</v>
      </c>
      <c r="G84" s="103">
        <v>20</v>
      </c>
      <c r="H84" s="103" t="s">
        <v>38</v>
      </c>
      <c r="I84" s="71">
        <v>3260</v>
      </c>
      <c r="J84" s="37" t="s">
        <v>22</v>
      </c>
      <c r="K84" s="72">
        <v>0</v>
      </c>
      <c r="L84" s="91">
        <f t="shared" ref="L84:L89" si="31">K84*T84</f>
        <v>0</v>
      </c>
      <c r="M84" s="72">
        <v>1</v>
      </c>
      <c r="N84" s="87">
        <f t="shared" ref="N84:N89" si="32">T84*M84</f>
        <v>0</v>
      </c>
      <c r="O84" s="72"/>
      <c r="P84" s="39"/>
      <c r="Q84" s="70"/>
      <c r="R84" s="70" t="s">
        <v>22</v>
      </c>
      <c r="S84" s="25"/>
      <c r="T84" s="51"/>
      <c r="U84" s="1">
        <v>6</v>
      </c>
      <c r="V84" s="1">
        <v>12</v>
      </c>
      <c r="W84" s="1">
        <v>12</v>
      </c>
      <c r="X84" s="1">
        <v>24</v>
      </c>
      <c r="Y84" s="46"/>
      <c r="Z84" s="46"/>
      <c r="AA84" s="46"/>
      <c r="AB84" s="46"/>
      <c r="AC84" s="46"/>
      <c r="AD84" s="42"/>
      <c r="AE84" s="42"/>
      <c r="AF84" s="42"/>
      <c r="AG84" s="145"/>
    </row>
    <row r="85" spans="1:33" s="52" customFormat="1" ht="30" x14ac:dyDescent="0.25">
      <c r="A85" s="38" t="s">
        <v>58</v>
      </c>
      <c r="B85" s="38" t="s">
        <v>154</v>
      </c>
      <c r="C85" s="32" t="s">
        <v>90</v>
      </c>
      <c r="D85" s="37" t="s">
        <v>21</v>
      </c>
      <c r="E85" s="33" t="s">
        <v>22</v>
      </c>
      <c r="F85" s="87">
        <f t="shared" si="30"/>
        <v>0</v>
      </c>
      <c r="G85" s="103">
        <v>20</v>
      </c>
      <c r="H85" s="103" t="s">
        <v>38</v>
      </c>
      <c r="I85" s="71">
        <v>3260</v>
      </c>
      <c r="J85" s="37" t="s">
        <v>22</v>
      </c>
      <c r="K85" s="72">
        <v>0</v>
      </c>
      <c r="L85" s="91">
        <f t="shared" si="31"/>
        <v>0</v>
      </c>
      <c r="M85" s="72">
        <v>1</v>
      </c>
      <c r="N85" s="87">
        <f t="shared" si="32"/>
        <v>0</v>
      </c>
      <c r="O85" s="72"/>
      <c r="P85" s="39"/>
      <c r="Q85" s="70"/>
      <c r="R85" s="70" t="s">
        <v>22</v>
      </c>
      <c r="S85" s="53"/>
      <c r="T85" s="51"/>
      <c r="U85" s="1">
        <v>6</v>
      </c>
      <c r="V85" s="1">
        <v>12</v>
      </c>
      <c r="W85" s="1">
        <v>12</v>
      </c>
      <c r="X85" s="1">
        <v>24</v>
      </c>
      <c r="Y85" s="46"/>
      <c r="Z85" s="46"/>
      <c r="AA85" s="46"/>
      <c r="AB85" s="46"/>
      <c r="AC85" s="46"/>
      <c r="AD85" s="42"/>
      <c r="AE85" s="42"/>
      <c r="AF85" s="42"/>
      <c r="AG85" s="145"/>
    </row>
    <row r="86" spans="1:33" s="114" customFormat="1" ht="30" x14ac:dyDescent="0.25">
      <c r="A86" s="90" t="s">
        <v>198</v>
      </c>
      <c r="B86" s="38" t="s">
        <v>155</v>
      </c>
      <c r="C86" s="37" t="s">
        <v>90</v>
      </c>
      <c r="D86" s="37" t="s">
        <v>21</v>
      </c>
      <c r="E86" s="79" t="s">
        <v>13</v>
      </c>
      <c r="F86" s="91">
        <f t="shared" si="30"/>
        <v>0</v>
      </c>
      <c r="G86" s="79">
        <v>100</v>
      </c>
      <c r="H86" s="79" t="s">
        <v>39</v>
      </c>
      <c r="I86" s="71">
        <v>25</v>
      </c>
      <c r="J86" s="115" t="s">
        <v>22</v>
      </c>
      <c r="K86" s="72">
        <v>0</v>
      </c>
      <c r="L86" s="91">
        <f t="shared" si="31"/>
        <v>0</v>
      </c>
      <c r="M86" s="72">
        <v>1</v>
      </c>
      <c r="N86" s="91">
        <f t="shared" si="32"/>
        <v>0</v>
      </c>
      <c r="O86" s="72"/>
      <c r="P86" s="113"/>
      <c r="Q86" s="70"/>
      <c r="R86" s="70" t="s">
        <v>22</v>
      </c>
      <c r="S86" s="113"/>
      <c r="T86" s="40"/>
      <c r="U86" s="1" t="s">
        <v>197</v>
      </c>
      <c r="V86" s="1" t="s">
        <v>197</v>
      </c>
      <c r="W86" s="1" t="s">
        <v>197</v>
      </c>
      <c r="X86" s="1" t="s">
        <v>197</v>
      </c>
      <c r="Y86" s="46"/>
      <c r="Z86" s="46"/>
      <c r="AA86" s="46"/>
      <c r="AB86" s="46"/>
      <c r="AC86" s="46"/>
      <c r="AD86" s="42"/>
      <c r="AE86" s="42"/>
      <c r="AF86" s="42"/>
      <c r="AG86" s="145"/>
    </row>
    <row r="87" spans="1:33" s="52" customFormat="1" ht="45" x14ac:dyDescent="0.25">
      <c r="A87" s="38" t="s">
        <v>57</v>
      </c>
      <c r="B87" s="38" t="s">
        <v>156</v>
      </c>
      <c r="C87" s="37" t="s">
        <v>99</v>
      </c>
      <c r="D87" s="37" t="s">
        <v>21</v>
      </c>
      <c r="E87" s="33" t="s">
        <v>22</v>
      </c>
      <c r="F87" s="87">
        <f t="shared" si="30"/>
        <v>0</v>
      </c>
      <c r="G87" s="103">
        <v>20</v>
      </c>
      <c r="H87" s="103" t="s">
        <v>38</v>
      </c>
      <c r="I87" s="71">
        <v>3260</v>
      </c>
      <c r="J87" s="37" t="s">
        <v>22</v>
      </c>
      <c r="K87" s="72">
        <v>0</v>
      </c>
      <c r="L87" s="91">
        <f t="shared" si="31"/>
        <v>0</v>
      </c>
      <c r="M87" s="72">
        <v>1</v>
      </c>
      <c r="N87" s="87">
        <f t="shared" si="32"/>
        <v>0</v>
      </c>
      <c r="O87" s="72"/>
      <c r="P87" s="39"/>
      <c r="Q87" s="70"/>
      <c r="R87" s="70" t="s">
        <v>22</v>
      </c>
      <c r="S87" s="56"/>
      <c r="T87" s="21"/>
      <c r="U87" s="1">
        <v>6</v>
      </c>
      <c r="V87" s="1">
        <v>12</v>
      </c>
      <c r="W87" s="1">
        <v>12</v>
      </c>
      <c r="X87" s="1">
        <v>24</v>
      </c>
      <c r="Y87" s="46"/>
      <c r="Z87" s="46"/>
      <c r="AA87" s="46"/>
      <c r="AB87" s="46"/>
      <c r="AC87" s="46"/>
      <c r="AD87" s="42"/>
      <c r="AE87" s="42"/>
      <c r="AF87" s="42"/>
      <c r="AG87" s="145"/>
    </row>
    <row r="88" spans="1:33" s="52" customFormat="1" ht="45" x14ac:dyDescent="0.25">
      <c r="A88" s="38" t="s">
        <v>157</v>
      </c>
      <c r="B88" s="38" t="s">
        <v>158</v>
      </c>
      <c r="C88" s="37" t="s">
        <v>54</v>
      </c>
      <c r="D88" s="37" t="s">
        <v>49</v>
      </c>
      <c r="E88" s="33" t="s">
        <v>22</v>
      </c>
      <c r="F88" s="87">
        <f t="shared" si="30"/>
        <v>0</v>
      </c>
      <c r="G88" s="103">
        <v>20</v>
      </c>
      <c r="H88" s="103" t="s">
        <v>38</v>
      </c>
      <c r="I88" s="71">
        <v>3260</v>
      </c>
      <c r="J88" s="37" t="s">
        <v>22</v>
      </c>
      <c r="K88" s="72">
        <v>0</v>
      </c>
      <c r="L88" s="91">
        <f t="shared" si="31"/>
        <v>0</v>
      </c>
      <c r="M88" s="72">
        <v>1</v>
      </c>
      <c r="N88" s="87">
        <f t="shared" si="32"/>
        <v>0</v>
      </c>
      <c r="O88" s="72"/>
      <c r="P88" s="39"/>
      <c r="Q88" s="70"/>
      <c r="R88" s="70" t="s">
        <v>22</v>
      </c>
      <c r="S88" s="56"/>
      <c r="T88" s="57"/>
      <c r="U88" s="1">
        <v>6</v>
      </c>
      <c r="V88" s="1">
        <v>12</v>
      </c>
      <c r="W88" s="1">
        <v>12</v>
      </c>
      <c r="X88" s="1">
        <v>24</v>
      </c>
      <c r="Y88" s="46"/>
      <c r="Z88" s="46"/>
      <c r="AA88" s="46"/>
      <c r="AB88" s="46"/>
      <c r="AC88" s="46"/>
      <c r="AD88" s="42"/>
      <c r="AE88" s="42"/>
      <c r="AF88" s="42"/>
      <c r="AG88" s="145"/>
    </row>
    <row r="89" spans="1:33" s="41" customFormat="1" ht="45" x14ac:dyDescent="0.25">
      <c r="A89" s="38" t="s">
        <v>57</v>
      </c>
      <c r="B89" s="38" t="s">
        <v>158</v>
      </c>
      <c r="C89" s="37" t="s">
        <v>54</v>
      </c>
      <c r="D89" s="37" t="s">
        <v>49</v>
      </c>
      <c r="E89" s="33" t="s">
        <v>22</v>
      </c>
      <c r="F89" s="87">
        <f t="shared" si="30"/>
        <v>0</v>
      </c>
      <c r="G89" s="103">
        <v>20</v>
      </c>
      <c r="H89" s="103" t="s">
        <v>38</v>
      </c>
      <c r="I89" s="71">
        <v>3260</v>
      </c>
      <c r="J89" s="37" t="s">
        <v>22</v>
      </c>
      <c r="K89" s="72">
        <v>0</v>
      </c>
      <c r="L89" s="91">
        <f t="shared" si="31"/>
        <v>0</v>
      </c>
      <c r="M89" s="72">
        <v>1</v>
      </c>
      <c r="N89" s="87">
        <f t="shared" si="32"/>
        <v>0</v>
      </c>
      <c r="O89" s="72"/>
      <c r="P89" s="39"/>
      <c r="Q89" s="70"/>
      <c r="R89" s="70" t="s">
        <v>22</v>
      </c>
      <c r="S89" s="39"/>
      <c r="T89" s="21"/>
      <c r="U89" s="1">
        <v>6</v>
      </c>
      <c r="V89" s="1">
        <v>12</v>
      </c>
      <c r="W89" s="1">
        <v>12</v>
      </c>
      <c r="X89" s="1">
        <v>24</v>
      </c>
      <c r="Y89" s="46"/>
      <c r="Z89" s="46"/>
      <c r="AA89" s="46"/>
      <c r="AB89" s="46"/>
      <c r="AC89" s="46"/>
      <c r="AD89" s="42"/>
      <c r="AE89" s="42"/>
      <c r="AF89" s="42"/>
      <c r="AG89" s="145"/>
    </row>
    <row r="90" spans="1:33" s="104" customFormat="1" x14ac:dyDescent="0.25">
      <c r="A90" s="14"/>
      <c r="B90" s="14"/>
      <c r="C90" s="1"/>
      <c r="D90" s="1"/>
      <c r="E90" s="32"/>
      <c r="F90" s="87"/>
      <c r="G90" s="32"/>
      <c r="H90" s="32"/>
      <c r="I90" s="71"/>
      <c r="J90" s="37"/>
      <c r="K90" s="72"/>
      <c r="L90" s="91"/>
      <c r="M90" s="72"/>
      <c r="N90" s="87"/>
      <c r="O90" s="72"/>
      <c r="P90" s="39"/>
      <c r="Q90" s="70"/>
      <c r="R90" s="70"/>
      <c r="S90" s="39"/>
      <c r="T90" s="40"/>
      <c r="U90" s="1"/>
      <c r="V90" s="1"/>
      <c r="W90" s="1"/>
      <c r="X90" s="1"/>
      <c r="Y90" s="25"/>
      <c r="Z90" s="25"/>
      <c r="AA90" s="25"/>
      <c r="AB90" s="25"/>
      <c r="AC90" s="25"/>
      <c r="AD90" s="5"/>
      <c r="AE90" s="5"/>
      <c r="AF90" s="5"/>
      <c r="AG90" s="146"/>
    </row>
    <row r="91" spans="1:33" s="81" customFormat="1" ht="47.25" x14ac:dyDescent="0.25">
      <c r="A91" s="13" t="s">
        <v>92</v>
      </c>
      <c r="B91" s="13"/>
      <c r="C91" s="10"/>
      <c r="D91" s="10"/>
      <c r="E91" s="10"/>
      <c r="F91" s="88"/>
      <c r="G91" s="10"/>
      <c r="H91" s="10"/>
      <c r="I91" s="75"/>
      <c r="J91" s="10"/>
      <c r="K91" s="74"/>
      <c r="L91" s="88"/>
      <c r="M91" s="74"/>
      <c r="N91" s="88"/>
      <c r="O91" s="74"/>
      <c r="P91" s="12"/>
      <c r="Q91" s="73"/>
      <c r="R91" s="73"/>
      <c r="S91" s="12"/>
      <c r="T91" s="23"/>
      <c r="U91" s="10"/>
      <c r="V91" s="10"/>
      <c r="W91" s="10"/>
      <c r="X91" s="10"/>
      <c r="Y91" s="31"/>
      <c r="Z91" s="31"/>
      <c r="AA91" s="31"/>
      <c r="AB91" s="31"/>
      <c r="AC91" s="31"/>
      <c r="AD91" s="12"/>
      <c r="AE91" s="12"/>
      <c r="AF91" s="12"/>
      <c r="AG91" s="144"/>
    </row>
    <row r="92" spans="1:33" s="104" customFormat="1" ht="30" x14ac:dyDescent="0.25">
      <c r="A92" s="43" t="s">
        <v>159</v>
      </c>
      <c r="B92" s="43" t="s">
        <v>153</v>
      </c>
      <c r="C92" s="32" t="s">
        <v>90</v>
      </c>
      <c r="D92" s="32" t="s">
        <v>21</v>
      </c>
      <c r="E92" s="33" t="s">
        <v>22</v>
      </c>
      <c r="F92" s="87">
        <f t="shared" ref="F92:F94" si="33">IF(E92="no",0,T92)</f>
        <v>0</v>
      </c>
      <c r="G92" s="103">
        <v>20</v>
      </c>
      <c r="H92" s="103" t="s">
        <v>38</v>
      </c>
      <c r="I92" s="71">
        <v>3260</v>
      </c>
      <c r="J92" s="37" t="s">
        <v>22</v>
      </c>
      <c r="K92" s="72">
        <v>0</v>
      </c>
      <c r="L92" s="91">
        <f t="shared" ref="L92:L94" si="34">K92*T92</f>
        <v>0</v>
      </c>
      <c r="M92" s="72">
        <v>1</v>
      </c>
      <c r="N92" s="87">
        <f t="shared" ref="N92:N94" si="35">T92*M92</f>
        <v>0</v>
      </c>
      <c r="O92" s="72"/>
      <c r="P92" s="39"/>
      <c r="Q92" s="70"/>
      <c r="R92" s="70" t="s">
        <v>22</v>
      </c>
      <c r="S92" s="39"/>
      <c r="T92" s="21"/>
      <c r="U92" s="1">
        <v>2</v>
      </c>
      <c r="V92" s="1">
        <v>6</v>
      </c>
      <c r="W92" s="1">
        <v>4</v>
      </c>
      <c r="X92" s="1">
        <v>8</v>
      </c>
      <c r="Y92" s="5">
        <v>5</v>
      </c>
      <c r="Z92" s="5">
        <v>10</v>
      </c>
      <c r="AA92" s="5">
        <v>5</v>
      </c>
      <c r="AB92" s="30" t="s">
        <v>185</v>
      </c>
      <c r="AC92" s="5">
        <v>5</v>
      </c>
      <c r="AD92" s="5" t="s">
        <v>31</v>
      </c>
      <c r="AE92" s="5" t="s">
        <v>183</v>
      </c>
      <c r="AF92" s="126"/>
      <c r="AG92" s="146" t="s">
        <v>184</v>
      </c>
    </row>
    <row r="93" spans="1:33" s="104" customFormat="1" ht="30" x14ac:dyDescent="0.25">
      <c r="A93" s="90" t="s">
        <v>152</v>
      </c>
      <c r="B93" s="82" t="s">
        <v>153</v>
      </c>
      <c r="C93" s="37" t="s">
        <v>90</v>
      </c>
      <c r="D93" s="79" t="s">
        <v>51</v>
      </c>
      <c r="E93" s="33" t="s">
        <v>22</v>
      </c>
      <c r="F93" s="87">
        <f t="shared" si="33"/>
        <v>0</v>
      </c>
      <c r="G93" s="103">
        <v>20</v>
      </c>
      <c r="H93" s="103" t="s">
        <v>38</v>
      </c>
      <c r="I93" s="71">
        <v>3260</v>
      </c>
      <c r="J93" s="37" t="s">
        <v>22</v>
      </c>
      <c r="K93" s="72">
        <v>0</v>
      </c>
      <c r="L93" s="91">
        <f t="shared" si="34"/>
        <v>0</v>
      </c>
      <c r="M93" s="72">
        <v>1</v>
      </c>
      <c r="N93" s="87">
        <f t="shared" si="35"/>
        <v>0</v>
      </c>
      <c r="O93" s="72"/>
      <c r="P93" s="39"/>
      <c r="Q93" s="70"/>
      <c r="R93" s="70" t="s">
        <v>22</v>
      </c>
      <c r="S93" s="39"/>
      <c r="T93" s="40"/>
      <c r="U93" s="1">
        <v>2</v>
      </c>
      <c r="V93" s="1">
        <v>6</v>
      </c>
      <c r="W93" s="1">
        <v>4</v>
      </c>
      <c r="X93" s="1">
        <v>8</v>
      </c>
      <c r="Y93" s="5">
        <v>5</v>
      </c>
      <c r="Z93" s="5">
        <v>10</v>
      </c>
      <c r="AA93" s="5">
        <v>5</v>
      </c>
      <c r="AB93" s="30" t="s">
        <v>192</v>
      </c>
      <c r="AC93" s="5">
        <v>6</v>
      </c>
      <c r="AD93" s="5" t="s">
        <v>31</v>
      </c>
      <c r="AE93" s="5" t="s">
        <v>183</v>
      </c>
      <c r="AF93" s="126"/>
      <c r="AG93" s="146" t="s">
        <v>184</v>
      </c>
    </row>
    <row r="94" spans="1:33" s="104" customFormat="1" ht="30" x14ac:dyDescent="0.25">
      <c r="A94" s="44" t="s">
        <v>59</v>
      </c>
      <c r="B94" s="43" t="s">
        <v>153</v>
      </c>
      <c r="C94" s="32" t="s">
        <v>90</v>
      </c>
      <c r="D94" s="33" t="s">
        <v>51</v>
      </c>
      <c r="E94" s="33" t="s">
        <v>22</v>
      </c>
      <c r="F94" s="87">
        <f t="shared" si="33"/>
        <v>0</v>
      </c>
      <c r="G94" s="103">
        <v>20</v>
      </c>
      <c r="H94" s="103" t="s">
        <v>38</v>
      </c>
      <c r="I94" s="71">
        <v>3260</v>
      </c>
      <c r="J94" s="37" t="s">
        <v>22</v>
      </c>
      <c r="K94" s="72">
        <v>0</v>
      </c>
      <c r="L94" s="91">
        <f t="shared" si="34"/>
        <v>0</v>
      </c>
      <c r="M94" s="72">
        <v>1</v>
      </c>
      <c r="N94" s="87">
        <f t="shared" si="35"/>
        <v>0</v>
      </c>
      <c r="O94" s="72"/>
      <c r="P94" s="39"/>
      <c r="Q94" s="70"/>
      <c r="R94" s="70" t="s">
        <v>22</v>
      </c>
      <c r="S94" s="39"/>
      <c r="T94" s="40"/>
      <c r="U94" s="1">
        <v>2</v>
      </c>
      <c r="V94" s="1">
        <v>6</v>
      </c>
      <c r="W94" s="1">
        <v>4</v>
      </c>
      <c r="X94" s="1">
        <v>8</v>
      </c>
      <c r="Y94" s="5">
        <v>5</v>
      </c>
      <c r="Z94" s="5">
        <v>10</v>
      </c>
      <c r="AA94" s="5">
        <v>5</v>
      </c>
      <c r="AB94" s="30" t="s">
        <v>193</v>
      </c>
      <c r="AC94" s="5">
        <v>7</v>
      </c>
      <c r="AD94" s="5" t="s">
        <v>31</v>
      </c>
      <c r="AE94" s="5" t="s">
        <v>183</v>
      </c>
      <c r="AF94" s="126"/>
      <c r="AG94" s="146" t="s">
        <v>184</v>
      </c>
    </row>
    <row r="95" spans="1:33" s="104" customFormat="1" x14ac:dyDescent="0.25">
      <c r="A95" s="44" t="s">
        <v>198</v>
      </c>
      <c r="B95" s="44"/>
      <c r="C95" s="32"/>
      <c r="D95" s="33"/>
      <c r="E95" s="33" t="s">
        <v>13</v>
      </c>
      <c r="F95" s="87">
        <f>SUM(F92:F94)*0.5</f>
        <v>0</v>
      </c>
      <c r="G95" s="33">
        <v>1</v>
      </c>
      <c r="H95" s="33" t="s">
        <v>165</v>
      </c>
      <c r="I95" s="71">
        <f>F95</f>
        <v>0</v>
      </c>
      <c r="J95" s="37" t="s">
        <v>22</v>
      </c>
      <c r="K95" s="72">
        <v>0</v>
      </c>
      <c r="L95" s="91">
        <f>K95*T95</f>
        <v>0</v>
      </c>
      <c r="M95" s="72">
        <v>1</v>
      </c>
      <c r="N95" s="87">
        <f t="shared" ref="N95" si="36">T95*M95</f>
        <v>0</v>
      </c>
      <c r="O95" s="72"/>
      <c r="P95" s="39"/>
      <c r="Q95" s="70"/>
      <c r="R95" s="70" t="s">
        <v>22</v>
      </c>
      <c r="S95" s="39"/>
      <c r="T95" s="40"/>
      <c r="U95" s="1" t="s">
        <v>197</v>
      </c>
      <c r="V95" s="1" t="s">
        <v>197</v>
      </c>
      <c r="W95" s="1" t="s">
        <v>197</v>
      </c>
      <c r="X95" s="1" t="s">
        <v>197</v>
      </c>
      <c r="Y95" s="25"/>
      <c r="Z95" s="25"/>
      <c r="AA95" s="25"/>
      <c r="AB95" s="25"/>
      <c r="AC95" s="25"/>
      <c r="AD95" s="5"/>
      <c r="AE95" s="5"/>
      <c r="AF95" s="5"/>
      <c r="AG95" s="146"/>
    </row>
    <row r="96" spans="1:33" s="41" customFormat="1" x14ac:dyDescent="0.25">
      <c r="A96" s="38"/>
      <c r="B96" s="38"/>
      <c r="C96" s="37"/>
      <c r="D96" s="37"/>
      <c r="E96" s="37"/>
      <c r="F96" s="87"/>
      <c r="G96" s="37"/>
      <c r="H96" s="37"/>
      <c r="I96" s="71"/>
      <c r="J96" s="37"/>
      <c r="K96" s="72"/>
      <c r="L96" s="91"/>
      <c r="M96" s="72"/>
      <c r="N96" s="87"/>
      <c r="O96" s="72"/>
      <c r="P96" s="39"/>
      <c r="Q96" s="70"/>
      <c r="R96" s="70"/>
      <c r="S96" s="39"/>
      <c r="T96" s="40"/>
      <c r="U96" s="1"/>
      <c r="V96" s="1"/>
      <c r="W96" s="1"/>
      <c r="X96" s="1"/>
      <c r="Y96" s="25"/>
      <c r="Z96" s="25"/>
      <c r="AA96" s="25"/>
      <c r="AB96" s="25"/>
      <c r="AC96" s="25"/>
      <c r="AD96" s="5"/>
      <c r="AE96" s="5"/>
      <c r="AF96" s="5"/>
      <c r="AG96" s="146"/>
    </row>
    <row r="97" spans="1:33" s="11" customFormat="1" ht="31.5" x14ac:dyDescent="0.25">
      <c r="A97" s="7" t="s">
        <v>94</v>
      </c>
      <c r="B97" s="7"/>
      <c r="C97" s="10"/>
      <c r="D97" s="10"/>
      <c r="E97" s="10"/>
      <c r="F97" s="88"/>
      <c r="G97" s="10"/>
      <c r="H97" s="10"/>
      <c r="I97" s="75"/>
      <c r="J97" s="10"/>
      <c r="K97" s="74"/>
      <c r="L97" s="88"/>
      <c r="M97" s="74"/>
      <c r="N97" s="88"/>
      <c r="O97" s="74"/>
      <c r="P97" s="12"/>
      <c r="Q97" s="73"/>
      <c r="R97" s="73"/>
      <c r="S97" s="12"/>
      <c r="T97" s="23"/>
      <c r="U97" s="10"/>
      <c r="V97" s="10"/>
      <c r="W97" s="10"/>
      <c r="X97" s="10"/>
      <c r="Y97" s="31"/>
      <c r="Z97" s="31"/>
      <c r="AA97" s="31"/>
      <c r="AB97" s="31"/>
      <c r="AC97" s="31"/>
      <c r="AD97" s="12"/>
      <c r="AE97" s="12"/>
      <c r="AF97" s="12"/>
      <c r="AG97" s="144"/>
    </row>
    <row r="98" spans="1:33" s="41" customFormat="1" ht="45" x14ac:dyDescent="0.25">
      <c r="A98" s="82" t="s">
        <v>160</v>
      </c>
      <c r="B98" s="80" t="s">
        <v>151</v>
      </c>
      <c r="C98" s="37" t="s">
        <v>54</v>
      </c>
      <c r="D98" s="37" t="s">
        <v>51</v>
      </c>
      <c r="E98" s="37" t="s">
        <v>13</v>
      </c>
      <c r="F98" s="91">
        <f t="shared" si="9"/>
        <v>0</v>
      </c>
      <c r="G98" s="37">
        <v>750</v>
      </c>
      <c r="H98" s="37" t="s">
        <v>39</v>
      </c>
      <c r="I98" s="71">
        <v>25</v>
      </c>
      <c r="J98" s="37" t="s">
        <v>22</v>
      </c>
      <c r="K98" s="72">
        <v>0</v>
      </c>
      <c r="L98" s="91">
        <v>0</v>
      </c>
      <c r="M98" s="72">
        <v>1</v>
      </c>
      <c r="N98" s="91">
        <f>T98</f>
        <v>0</v>
      </c>
      <c r="O98" s="72"/>
      <c r="P98" s="39"/>
      <c r="Q98" s="70"/>
      <c r="R98" s="70" t="s">
        <v>22</v>
      </c>
      <c r="S98" s="39"/>
      <c r="T98" s="40"/>
      <c r="U98" s="1" t="s">
        <v>197</v>
      </c>
      <c r="V98" s="1" t="s">
        <v>197</v>
      </c>
      <c r="W98" s="1" t="s">
        <v>197</v>
      </c>
      <c r="X98" s="1" t="s">
        <v>197</v>
      </c>
      <c r="Y98" s="5">
        <v>5</v>
      </c>
      <c r="Z98" s="5">
        <v>10</v>
      </c>
      <c r="AA98" s="5">
        <v>5</v>
      </c>
      <c r="AB98" s="30" t="s">
        <v>185</v>
      </c>
      <c r="AC98" s="5">
        <v>5</v>
      </c>
      <c r="AD98" s="1" t="s">
        <v>186</v>
      </c>
      <c r="AE98" s="5" t="s">
        <v>187</v>
      </c>
      <c r="AF98" s="1"/>
      <c r="AG98" s="146" t="s">
        <v>188</v>
      </c>
    </row>
    <row r="99" spans="1:33" ht="45" x14ac:dyDescent="0.25">
      <c r="A99" s="105" t="s">
        <v>201</v>
      </c>
      <c r="B99" s="80" t="s">
        <v>151</v>
      </c>
      <c r="C99" s="37" t="s">
        <v>54</v>
      </c>
      <c r="D99" s="37" t="s">
        <v>51</v>
      </c>
      <c r="E99" s="32" t="s">
        <v>22</v>
      </c>
      <c r="F99" s="87"/>
      <c r="G99" s="32"/>
      <c r="H99" s="32"/>
      <c r="I99" s="69"/>
      <c r="J99" s="32" t="s">
        <v>22</v>
      </c>
      <c r="K99" s="36"/>
      <c r="L99" s="87"/>
      <c r="M99" s="36"/>
      <c r="N99" s="87"/>
      <c r="O99" s="36"/>
      <c r="P99" s="5"/>
      <c r="Q99" s="35"/>
      <c r="R99" s="35" t="s">
        <v>22</v>
      </c>
      <c r="S99" s="5"/>
      <c r="T99" s="21"/>
      <c r="U99" s="1"/>
      <c r="V99" s="1"/>
      <c r="W99" s="1"/>
      <c r="X99" s="1"/>
      <c r="Y99" s="25"/>
      <c r="Z99" s="25"/>
      <c r="AA99" s="25"/>
      <c r="AB99" s="25"/>
      <c r="AC99" s="25"/>
      <c r="AD99" s="5"/>
      <c r="AE99" s="5"/>
      <c r="AF99" s="5"/>
      <c r="AG99" s="146"/>
    </row>
    <row r="100" spans="1:33" s="41" customFormat="1" x14ac:dyDescent="0.25">
      <c r="A100" s="106"/>
      <c r="B100" s="106"/>
      <c r="C100" s="37"/>
      <c r="D100" s="37"/>
      <c r="E100" s="37"/>
      <c r="F100" s="87"/>
      <c r="G100" s="37"/>
      <c r="H100" s="37"/>
      <c r="I100" s="71"/>
      <c r="J100" s="37"/>
      <c r="K100" s="72"/>
      <c r="L100" s="91"/>
      <c r="M100" s="72"/>
      <c r="N100" s="87"/>
      <c r="O100" s="72"/>
      <c r="P100" s="39"/>
      <c r="Q100" s="70"/>
      <c r="R100" s="70"/>
      <c r="S100" s="39"/>
      <c r="T100" s="40"/>
      <c r="U100" s="1"/>
      <c r="V100" s="1"/>
      <c r="W100" s="1"/>
      <c r="X100" s="1"/>
      <c r="Y100" s="25"/>
      <c r="Z100" s="25"/>
      <c r="AA100" s="25"/>
      <c r="AB100" s="25"/>
      <c r="AC100" s="25"/>
      <c r="AD100" s="5"/>
      <c r="AE100" s="5"/>
      <c r="AF100" s="5"/>
      <c r="AG100" s="146"/>
    </row>
    <row r="101" spans="1:33" s="11" customFormat="1" ht="31.5" x14ac:dyDescent="0.25">
      <c r="A101" s="13" t="s">
        <v>88</v>
      </c>
      <c r="B101" s="13"/>
      <c r="C101" s="10"/>
      <c r="D101" s="10"/>
      <c r="E101" s="10"/>
      <c r="F101" s="88"/>
      <c r="G101" s="10"/>
      <c r="H101" s="10"/>
      <c r="I101" s="75"/>
      <c r="J101" s="10"/>
      <c r="K101" s="74"/>
      <c r="L101" s="88"/>
      <c r="M101" s="74"/>
      <c r="N101" s="88"/>
      <c r="O101" s="74"/>
      <c r="P101" s="12"/>
      <c r="Q101" s="73"/>
      <c r="R101" s="73"/>
      <c r="S101" s="12"/>
      <c r="T101" s="23"/>
      <c r="U101" s="10"/>
      <c r="V101" s="10"/>
      <c r="W101" s="10"/>
      <c r="X101" s="10"/>
      <c r="Y101" s="31"/>
      <c r="Z101" s="31"/>
      <c r="AA101" s="31"/>
      <c r="AB101" s="31"/>
      <c r="AC101" s="31"/>
      <c r="AD101" s="12"/>
      <c r="AE101" s="12"/>
      <c r="AF101" s="12"/>
      <c r="AG101" s="144"/>
    </row>
    <row r="102" spans="1:33" ht="30" x14ac:dyDescent="0.25">
      <c r="A102" s="4" t="s">
        <v>87</v>
      </c>
      <c r="B102" s="4" t="s">
        <v>97</v>
      </c>
      <c r="C102" s="1" t="s">
        <v>93</v>
      </c>
      <c r="D102" s="32" t="s">
        <v>21</v>
      </c>
      <c r="E102" s="32" t="s">
        <v>22</v>
      </c>
      <c r="F102" s="87">
        <f t="shared" ref="F102:F104" si="37">IF(E102="no",0,T102)</f>
        <v>0</v>
      </c>
      <c r="G102" s="32">
        <v>800</v>
      </c>
      <c r="H102" s="32" t="s">
        <v>38</v>
      </c>
      <c r="I102" s="69">
        <v>24</v>
      </c>
      <c r="J102" s="32" t="s">
        <v>22</v>
      </c>
      <c r="K102" s="36">
        <v>0</v>
      </c>
      <c r="L102" s="87">
        <f>T102*K102</f>
        <v>0</v>
      </c>
      <c r="M102" s="36">
        <v>1</v>
      </c>
      <c r="N102" s="87">
        <f t="shared" ref="N102:N103" si="38">T102*M102</f>
        <v>0</v>
      </c>
      <c r="O102" s="36"/>
      <c r="P102" s="5"/>
      <c r="Q102" s="35"/>
      <c r="R102" s="35" t="s">
        <v>22</v>
      </c>
      <c r="S102" s="5"/>
      <c r="T102" s="21"/>
      <c r="U102" s="1">
        <v>2</v>
      </c>
      <c r="V102" s="1">
        <v>4</v>
      </c>
      <c r="W102" s="1">
        <v>4</v>
      </c>
      <c r="X102" s="1">
        <v>12</v>
      </c>
      <c r="Y102" s="5">
        <v>5</v>
      </c>
      <c r="Z102" s="5">
        <v>10</v>
      </c>
      <c r="AA102" s="5">
        <v>5</v>
      </c>
      <c r="AB102" s="30" t="s">
        <v>189</v>
      </c>
      <c r="AC102" s="5">
        <v>5</v>
      </c>
      <c r="AD102" s="1" t="s">
        <v>190</v>
      </c>
      <c r="AE102" s="5" t="s">
        <v>183</v>
      </c>
      <c r="AF102" s="1"/>
      <c r="AG102" s="147" t="s">
        <v>184</v>
      </c>
    </row>
    <row r="103" spans="1:33" ht="30" x14ac:dyDescent="0.25">
      <c r="A103" s="14" t="s">
        <v>161</v>
      </c>
      <c r="B103" s="14" t="s">
        <v>162</v>
      </c>
      <c r="C103" s="1" t="s">
        <v>52</v>
      </c>
      <c r="D103" s="20" t="s">
        <v>21</v>
      </c>
      <c r="E103" s="32" t="s">
        <v>22</v>
      </c>
      <c r="F103" s="87">
        <f t="shared" ref="F103:F104" si="39">IF(E103="no",0,T103)</f>
        <v>0</v>
      </c>
      <c r="G103" s="32">
        <v>800</v>
      </c>
      <c r="H103" s="32" t="s">
        <v>38</v>
      </c>
      <c r="I103" s="69">
        <v>24</v>
      </c>
      <c r="J103" s="32" t="s">
        <v>22</v>
      </c>
      <c r="K103" s="36">
        <v>0</v>
      </c>
      <c r="L103" s="87">
        <f t="shared" ref="L103:L104" si="40">T103*K103</f>
        <v>0</v>
      </c>
      <c r="M103" s="36">
        <v>1</v>
      </c>
      <c r="N103" s="87">
        <f t="shared" ref="N103:N104" si="41">T103*M103</f>
        <v>0</v>
      </c>
      <c r="O103" s="36"/>
      <c r="P103" s="5"/>
      <c r="Q103" s="35"/>
      <c r="R103" s="35" t="s">
        <v>22</v>
      </c>
      <c r="S103" s="5"/>
      <c r="T103" s="21"/>
      <c r="U103" s="1">
        <v>2</v>
      </c>
      <c r="V103" s="1">
        <v>4</v>
      </c>
      <c r="W103" s="1">
        <v>4</v>
      </c>
      <c r="X103" s="1">
        <v>12</v>
      </c>
      <c r="Y103" s="5">
        <v>5</v>
      </c>
      <c r="Z103" s="5">
        <v>10</v>
      </c>
      <c r="AA103" s="5">
        <v>5</v>
      </c>
      <c r="AB103" s="30" t="s">
        <v>194</v>
      </c>
      <c r="AC103" s="5">
        <v>6</v>
      </c>
      <c r="AD103" s="1" t="s">
        <v>190</v>
      </c>
      <c r="AE103" s="5" t="s">
        <v>183</v>
      </c>
      <c r="AF103" s="1"/>
      <c r="AG103" s="147" t="s">
        <v>184</v>
      </c>
    </row>
    <row r="104" spans="1:33" ht="30" x14ac:dyDescent="0.25">
      <c r="A104" s="14" t="s">
        <v>163</v>
      </c>
      <c r="B104" s="14" t="s">
        <v>162</v>
      </c>
      <c r="C104" s="1" t="s">
        <v>52</v>
      </c>
      <c r="D104" s="20" t="s">
        <v>21</v>
      </c>
      <c r="E104" s="32" t="s">
        <v>22</v>
      </c>
      <c r="F104" s="87">
        <f t="shared" si="39"/>
        <v>0</v>
      </c>
      <c r="G104" s="32">
        <v>800</v>
      </c>
      <c r="H104" s="32" t="s">
        <v>38</v>
      </c>
      <c r="I104" s="69">
        <v>24</v>
      </c>
      <c r="J104" s="32" t="s">
        <v>22</v>
      </c>
      <c r="K104" s="36">
        <v>0</v>
      </c>
      <c r="L104" s="87">
        <f t="shared" si="40"/>
        <v>0</v>
      </c>
      <c r="M104" s="36">
        <v>1</v>
      </c>
      <c r="N104" s="87">
        <f t="shared" si="41"/>
        <v>0</v>
      </c>
      <c r="O104" s="36"/>
      <c r="P104" s="5"/>
      <c r="Q104" s="35"/>
      <c r="R104" s="35" t="s">
        <v>22</v>
      </c>
      <c r="S104" s="5"/>
      <c r="T104" s="87"/>
      <c r="U104" s="1">
        <v>2</v>
      </c>
      <c r="V104" s="1">
        <v>4</v>
      </c>
      <c r="W104" s="1">
        <v>4</v>
      </c>
      <c r="X104" s="1">
        <v>12</v>
      </c>
      <c r="Y104" s="5">
        <v>5</v>
      </c>
      <c r="Z104" s="5">
        <v>10</v>
      </c>
      <c r="AA104" s="5">
        <v>5</v>
      </c>
      <c r="AB104" s="30" t="s">
        <v>195</v>
      </c>
      <c r="AC104" s="5">
        <v>7</v>
      </c>
      <c r="AD104" s="1" t="s">
        <v>190</v>
      </c>
      <c r="AE104" s="5" t="s">
        <v>183</v>
      </c>
      <c r="AF104" s="1"/>
      <c r="AG104" s="147" t="s">
        <v>184</v>
      </c>
    </row>
    <row r="105" spans="1:33" s="41" customFormat="1" x14ac:dyDescent="0.25">
      <c r="A105" s="80" t="s">
        <v>198</v>
      </c>
      <c r="B105" s="80"/>
      <c r="C105" s="37"/>
      <c r="D105" s="37"/>
      <c r="E105" s="37" t="s">
        <v>13</v>
      </c>
      <c r="F105" s="91"/>
      <c r="G105" s="37"/>
      <c r="H105" s="37"/>
      <c r="I105" s="71"/>
      <c r="J105" s="37" t="s">
        <v>22</v>
      </c>
      <c r="K105" s="72"/>
      <c r="L105" s="91"/>
      <c r="M105" s="72"/>
      <c r="N105" s="91"/>
      <c r="O105" s="72"/>
      <c r="P105" s="39"/>
      <c r="Q105" s="70"/>
      <c r="R105" s="70" t="s">
        <v>22</v>
      </c>
      <c r="S105" s="39"/>
      <c r="T105" s="40"/>
      <c r="U105" s="1" t="s">
        <v>197</v>
      </c>
      <c r="V105" s="1" t="s">
        <v>197</v>
      </c>
      <c r="W105" s="1" t="s">
        <v>197</v>
      </c>
      <c r="X105" s="1" t="s">
        <v>197</v>
      </c>
      <c r="Y105" s="25"/>
      <c r="Z105" s="25"/>
      <c r="AA105" s="25"/>
      <c r="AB105" s="25"/>
      <c r="AC105" s="25"/>
      <c r="AD105" s="5"/>
      <c r="AE105" s="5"/>
      <c r="AF105" s="5"/>
      <c r="AG105" s="146"/>
    </row>
    <row r="106" spans="1:33" x14ac:dyDescent="0.25">
      <c r="A106" s="4"/>
      <c r="B106" s="4"/>
      <c r="C106" s="1"/>
      <c r="D106" s="32"/>
      <c r="E106" s="32"/>
      <c r="F106" s="87"/>
      <c r="G106" s="32"/>
      <c r="H106" s="32"/>
      <c r="I106" s="69"/>
      <c r="J106" s="32"/>
      <c r="K106" s="36"/>
      <c r="L106" s="87"/>
      <c r="M106" s="36"/>
      <c r="N106" s="87"/>
      <c r="O106" s="36"/>
      <c r="P106" s="5"/>
      <c r="Q106" s="35"/>
      <c r="R106" s="35"/>
      <c r="S106" s="5"/>
      <c r="T106" s="21"/>
      <c r="U106" s="1"/>
      <c r="V106" s="1"/>
      <c r="W106" s="1"/>
      <c r="X106" s="1"/>
      <c r="Y106" s="25"/>
      <c r="Z106" s="25"/>
      <c r="AA106" s="25"/>
      <c r="AB106" s="25"/>
      <c r="AC106" s="25"/>
      <c r="AD106" s="5"/>
      <c r="AE106" s="5"/>
      <c r="AF106" s="5"/>
      <c r="AG106" s="146"/>
    </row>
    <row r="107" spans="1:33" ht="15.75" thickBot="1" x14ac:dyDescent="0.3">
      <c r="A107" s="127"/>
      <c r="B107" s="127"/>
      <c r="C107" s="121"/>
      <c r="D107" s="122"/>
      <c r="E107" s="122"/>
      <c r="F107" s="123"/>
      <c r="G107" s="122"/>
      <c r="H107" s="122"/>
      <c r="I107" s="128"/>
      <c r="J107" s="122"/>
      <c r="K107" s="124"/>
      <c r="L107" s="123"/>
      <c r="M107" s="124"/>
      <c r="N107" s="123"/>
      <c r="O107" s="124"/>
      <c r="P107" s="125"/>
      <c r="Q107" s="129"/>
      <c r="R107" s="129"/>
      <c r="S107" s="125"/>
      <c r="T107" s="180"/>
      <c r="U107" s="121"/>
      <c r="V107" s="121"/>
      <c r="W107" s="121"/>
      <c r="X107" s="121"/>
      <c r="Y107" s="148"/>
      <c r="Z107" s="148"/>
      <c r="AA107" s="148"/>
      <c r="AB107" s="148"/>
      <c r="AC107" s="148"/>
      <c r="AD107" s="125"/>
      <c r="AE107" s="125"/>
      <c r="AF107" s="125"/>
      <c r="AG107" s="181"/>
    </row>
    <row r="108" spans="1:33" x14ac:dyDescent="0.25">
      <c r="T108" s="152"/>
      <c r="U108" s="135"/>
      <c r="V108" s="135"/>
      <c r="W108" s="135"/>
      <c r="X108" s="135"/>
      <c r="Y108" s="139"/>
      <c r="Z108" s="139"/>
      <c r="AA108" s="139"/>
      <c r="AB108" s="139"/>
      <c r="AC108" s="139"/>
      <c r="AD108" s="137"/>
      <c r="AE108" s="137"/>
      <c r="AF108" s="137"/>
      <c r="AG108" s="135"/>
    </row>
    <row r="109" spans="1:33" x14ac:dyDescent="0.25">
      <c r="T109" s="152"/>
      <c r="U109" s="135"/>
      <c r="V109" s="135"/>
      <c r="W109" s="135"/>
      <c r="X109" s="135"/>
      <c r="Y109" s="139"/>
      <c r="Z109" s="139"/>
      <c r="AA109" s="139"/>
      <c r="AB109" s="139"/>
      <c r="AC109" s="139"/>
      <c r="AD109" s="137"/>
      <c r="AE109" s="137"/>
      <c r="AF109" s="137"/>
      <c r="AG109" s="135"/>
    </row>
    <row r="110" spans="1:33" x14ac:dyDescent="0.25">
      <c r="T110" s="152"/>
      <c r="U110" s="135"/>
      <c r="V110" s="135"/>
      <c r="W110" s="135"/>
      <c r="X110" s="135"/>
      <c r="Y110" s="139"/>
      <c r="Z110" s="139"/>
      <c r="AA110" s="139"/>
      <c r="AB110" s="139"/>
      <c r="AC110" s="139"/>
      <c r="AD110" s="137"/>
      <c r="AE110" s="137"/>
      <c r="AF110" s="137"/>
      <c r="AG110" s="135"/>
    </row>
    <row r="111" spans="1:33" x14ac:dyDescent="0.25">
      <c r="T111" s="152"/>
      <c r="U111" s="135"/>
      <c r="V111" s="135"/>
      <c r="W111" s="135"/>
      <c r="X111" s="135"/>
      <c r="Y111" s="139"/>
      <c r="Z111" s="139"/>
      <c r="AA111" s="139"/>
      <c r="AB111" s="139"/>
      <c r="AC111" s="139"/>
      <c r="AD111" s="137"/>
      <c r="AE111" s="137"/>
      <c r="AF111" s="137"/>
      <c r="AG111" s="135"/>
    </row>
    <row r="112" spans="1:33" x14ac:dyDescent="0.25">
      <c r="T112" s="152"/>
      <c r="U112" s="135"/>
      <c r="V112" s="135"/>
      <c r="W112" s="135"/>
      <c r="X112" s="135"/>
      <c r="Y112" s="139"/>
      <c r="Z112" s="139"/>
      <c r="AA112" s="139"/>
      <c r="AB112" s="139"/>
      <c r="AC112" s="139"/>
      <c r="AD112" s="137"/>
      <c r="AE112" s="137"/>
      <c r="AF112" s="137"/>
      <c r="AG112" s="135"/>
    </row>
    <row r="113" spans="20:33" x14ac:dyDescent="0.25">
      <c r="T113" s="152"/>
      <c r="U113" s="135"/>
      <c r="V113" s="135"/>
      <c r="W113" s="135"/>
      <c r="X113" s="135"/>
      <c r="Y113" s="139"/>
      <c r="Z113" s="139"/>
      <c r="AA113" s="139"/>
      <c r="AB113" s="139"/>
      <c r="AC113" s="139"/>
      <c r="AD113" s="137"/>
      <c r="AE113" s="137"/>
      <c r="AF113" s="137"/>
      <c r="AG113" s="135"/>
    </row>
    <row r="114" spans="20:33" x14ac:dyDescent="0.25">
      <c r="T114" s="152"/>
      <c r="U114" s="135"/>
      <c r="V114" s="135"/>
      <c r="W114" s="135"/>
      <c r="X114" s="135"/>
      <c r="Y114" s="139"/>
      <c r="Z114" s="139"/>
      <c r="AA114" s="139"/>
      <c r="AB114" s="139"/>
      <c r="AC114" s="139"/>
      <c r="AD114" s="137"/>
      <c r="AE114" s="137"/>
      <c r="AF114" s="137"/>
      <c r="AG114" s="135"/>
    </row>
    <row r="115" spans="20:33" x14ac:dyDescent="0.25">
      <c r="T115" s="152"/>
      <c r="U115" s="135"/>
      <c r="V115" s="135"/>
      <c r="W115" s="135"/>
      <c r="X115" s="135"/>
      <c r="Y115" s="139"/>
      <c r="Z115" s="139"/>
      <c r="AA115" s="139"/>
      <c r="AB115" s="139"/>
      <c r="AC115" s="139"/>
      <c r="AD115" s="137"/>
      <c r="AE115" s="137"/>
      <c r="AF115" s="137"/>
      <c r="AG115" s="135"/>
    </row>
    <row r="116" spans="20:33" x14ac:dyDescent="0.25">
      <c r="T116" s="152"/>
      <c r="U116" s="135"/>
      <c r="V116" s="135"/>
      <c r="W116" s="135"/>
      <c r="X116" s="135"/>
      <c r="Y116" s="139"/>
      <c r="Z116" s="139"/>
      <c r="AA116" s="139"/>
      <c r="AB116" s="139"/>
      <c r="AC116" s="139"/>
      <c r="AD116" s="137"/>
      <c r="AE116" s="137"/>
      <c r="AF116" s="137"/>
      <c r="AG116" s="135"/>
    </row>
    <row r="117" spans="20:33" x14ac:dyDescent="0.25">
      <c r="T117" s="152"/>
      <c r="U117" s="135"/>
      <c r="V117" s="135"/>
      <c r="W117" s="135"/>
      <c r="X117" s="135"/>
      <c r="Y117" s="139"/>
      <c r="Z117" s="139"/>
      <c r="AA117" s="139"/>
      <c r="AB117" s="139"/>
      <c r="AC117" s="139"/>
      <c r="AD117" s="137"/>
      <c r="AE117" s="137"/>
      <c r="AF117" s="137"/>
      <c r="AG117" s="135"/>
    </row>
    <row r="118" spans="20:33" x14ac:dyDescent="0.25">
      <c r="T118" s="152"/>
      <c r="U118" s="135"/>
      <c r="V118" s="135"/>
      <c r="W118" s="135"/>
      <c r="X118" s="135"/>
      <c r="Y118" s="139"/>
      <c r="Z118" s="139"/>
      <c r="AA118" s="139"/>
      <c r="AB118" s="139"/>
      <c r="AC118" s="139"/>
      <c r="AD118" s="137"/>
      <c r="AE118" s="137"/>
      <c r="AF118" s="137"/>
      <c r="AG118" s="135"/>
    </row>
    <row r="119" spans="20:33" x14ac:dyDescent="0.25">
      <c r="T119" s="152"/>
      <c r="U119" s="135"/>
      <c r="V119" s="135"/>
      <c r="W119" s="135"/>
      <c r="X119" s="135"/>
      <c r="Y119" s="139"/>
      <c r="Z119" s="139"/>
      <c r="AA119" s="139"/>
      <c r="AB119" s="139"/>
      <c r="AC119" s="139"/>
      <c r="AD119" s="137"/>
      <c r="AE119" s="137"/>
      <c r="AF119" s="137"/>
      <c r="AG119" s="135"/>
    </row>
    <row r="120" spans="20:33" x14ac:dyDescent="0.25">
      <c r="T120" s="152"/>
      <c r="U120" s="135"/>
      <c r="V120" s="135"/>
      <c r="W120" s="135"/>
      <c r="X120" s="135"/>
      <c r="Y120" s="139"/>
      <c r="Z120" s="139"/>
      <c r="AA120" s="139"/>
      <c r="AB120" s="139"/>
      <c r="AC120" s="139"/>
      <c r="AD120" s="137"/>
      <c r="AE120" s="137"/>
      <c r="AF120" s="137"/>
      <c r="AG120" s="135"/>
    </row>
    <row r="121" spans="20:33" x14ac:dyDescent="0.25">
      <c r="T121" s="152"/>
      <c r="U121" s="135"/>
      <c r="V121" s="135"/>
      <c r="W121" s="135"/>
      <c r="X121" s="135"/>
      <c r="Y121" s="139"/>
      <c r="Z121" s="139"/>
      <c r="AA121" s="139"/>
      <c r="AB121" s="139"/>
      <c r="AC121" s="139"/>
      <c r="AD121" s="137"/>
      <c r="AE121" s="137"/>
      <c r="AF121" s="137"/>
      <c r="AG121" s="135"/>
    </row>
    <row r="122" spans="20:33" x14ac:dyDescent="0.25">
      <c r="T122" s="152"/>
      <c r="U122" s="135"/>
      <c r="V122" s="135"/>
      <c r="W122" s="135"/>
      <c r="X122" s="135"/>
      <c r="Y122" s="139"/>
      <c r="Z122" s="139"/>
      <c r="AA122" s="139"/>
      <c r="AB122" s="139"/>
      <c r="AC122" s="139"/>
      <c r="AD122" s="137"/>
      <c r="AE122" s="137"/>
      <c r="AF122" s="137"/>
      <c r="AG122" s="135"/>
    </row>
    <row r="123" spans="20:33" x14ac:dyDescent="0.25">
      <c r="T123" s="152"/>
      <c r="U123" s="135"/>
      <c r="V123" s="135"/>
      <c r="W123" s="135"/>
      <c r="X123" s="135"/>
      <c r="Y123" s="139"/>
      <c r="Z123" s="139"/>
      <c r="AA123" s="139"/>
      <c r="AB123" s="139"/>
      <c r="AC123" s="139"/>
      <c r="AD123" s="137"/>
      <c r="AE123" s="137"/>
      <c r="AF123" s="137"/>
      <c r="AG123" s="135"/>
    </row>
    <row r="124" spans="20:33" x14ac:dyDescent="0.25">
      <c r="T124" s="152"/>
      <c r="U124" s="135"/>
      <c r="V124" s="135"/>
      <c r="W124" s="135"/>
      <c r="X124" s="135"/>
      <c r="Y124" s="139"/>
      <c r="Z124" s="139"/>
      <c r="AA124" s="139"/>
      <c r="AB124" s="139"/>
      <c r="AC124" s="139"/>
      <c r="AD124" s="137"/>
      <c r="AE124" s="137"/>
      <c r="AF124" s="137"/>
      <c r="AG124" s="135"/>
    </row>
    <row r="125" spans="20:33" x14ac:dyDescent="0.25">
      <c r="T125" s="152"/>
      <c r="U125" s="135"/>
      <c r="V125" s="135"/>
      <c r="W125" s="135"/>
      <c r="X125" s="135"/>
      <c r="Y125" s="139"/>
      <c r="Z125" s="139"/>
      <c r="AA125" s="139"/>
      <c r="AB125" s="139"/>
      <c r="AC125" s="139"/>
      <c r="AD125" s="137"/>
      <c r="AE125" s="137"/>
      <c r="AF125" s="137"/>
      <c r="AG125" s="135"/>
    </row>
    <row r="126" spans="20:33" x14ac:dyDescent="0.25">
      <c r="T126" s="152"/>
      <c r="U126" s="135"/>
      <c r="V126" s="135"/>
      <c r="W126" s="135"/>
      <c r="X126" s="135"/>
      <c r="Y126" s="139"/>
      <c r="Z126" s="139"/>
      <c r="AA126" s="139"/>
      <c r="AB126" s="139"/>
      <c r="AC126" s="139"/>
      <c r="AD126" s="137"/>
      <c r="AE126" s="137"/>
      <c r="AF126" s="137"/>
      <c r="AG126" s="135"/>
    </row>
    <row r="127" spans="20:33" x14ac:dyDescent="0.25">
      <c r="T127" s="152"/>
      <c r="U127" s="135"/>
      <c r="V127" s="135"/>
      <c r="W127" s="135"/>
      <c r="X127" s="135"/>
      <c r="Y127" s="139"/>
      <c r="Z127" s="139"/>
      <c r="AA127" s="139"/>
      <c r="AB127" s="139"/>
      <c r="AC127" s="139"/>
      <c r="AD127" s="137"/>
      <c r="AE127" s="137"/>
      <c r="AF127" s="137"/>
      <c r="AG127" s="135"/>
    </row>
    <row r="128" spans="20:33" x14ac:dyDescent="0.25">
      <c r="T128" s="152"/>
      <c r="U128" s="135"/>
      <c r="V128" s="135"/>
      <c r="W128" s="135"/>
      <c r="X128" s="135"/>
      <c r="Y128" s="139"/>
      <c r="Z128" s="139"/>
      <c r="AA128" s="139"/>
      <c r="AB128" s="139"/>
      <c r="AC128" s="139"/>
      <c r="AD128" s="137"/>
      <c r="AE128" s="137"/>
      <c r="AF128" s="137"/>
      <c r="AG128" s="135"/>
    </row>
    <row r="129" spans="20:33" x14ac:dyDescent="0.25">
      <c r="T129" s="152"/>
      <c r="U129" s="135"/>
      <c r="V129" s="135"/>
      <c r="W129" s="135"/>
      <c r="X129" s="135"/>
      <c r="Y129" s="139"/>
      <c r="Z129" s="139"/>
      <c r="AA129" s="139"/>
      <c r="AB129" s="139"/>
      <c r="AC129" s="139"/>
      <c r="AD129" s="137"/>
      <c r="AE129" s="137"/>
      <c r="AF129" s="137"/>
      <c r="AG129" s="135"/>
    </row>
    <row r="130" spans="20:33" x14ac:dyDescent="0.25">
      <c r="T130" s="152"/>
      <c r="U130" s="135"/>
      <c r="V130" s="135"/>
      <c r="W130" s="135"/>
      <c r="X130" s="135"/>
      <c r="Y130" s="139"/>
      <c r="Z130" s="139"/>
      <c r="AA130" s="139"/>
      <c r="AB130" s="139"/>
      <c r="AC130" s="139"/>
      <c r="AD130" s="137"/>
      <c r="AE130" s="137"/>
      <c r="AF130" s="137"/>
      <c r="AG130" s="135"/>
    </row>
    <row r="131" spans="20:33" x14ac:dyDescent="0.25">
      <c r="T131" s="152"/>
      <c r="U131" s="135"/>
      <c r="V131" s="135"/>
      <c r="W131" s="135"/>
      <c r="X131" s="135"/>
      <c r="Y131" s="139"/>
      <c r="Z131" s="139"/>
      <c r="AA131" s="139"/>
      <c r="AB131" s="139"/>
      <c r="AC131" s="139"/>
      <c r="AD131" s="137"/>
      <c r="AE131" s="137"/>
      <c r="AF131" s="137"/>
      <c r="AG131" s="135"/>
    </row>
    <row r="132" spans="20:33" x14ac:dyDescent="0.25">
      <c r="T132" s="152"/>
      <c r="U132" s="135"/>
      <c r="V132" s="135"/>
      <c r="W132" s="135"/>
      <c r="X132" s="135"/>
      <c r="Y132" s="139"/>
      <c r="Z132" s="139"/>
      <c r="AA132" s="139"/>
      <c r="AB132" s="139"/>
      <c r="AC132" s="139"/>
      <c r="AD132" s="137"/>
      <c r="AE132" s="137"/>
      <c r="AF132" s="137"/>
      <c r="AG132" s="135"/>
    </row>
    <row r="133" spans="20:33" x14ac:dyDescent="0.25">
      <c r="T133" s="152"/>
      <c r="U133" s="135"/>
      <c r="V133" s="135"/>
      <c r="W133" s="135"/>
      <c r="X133" s="135"/>
      <c r="Y133" s="139"/>
      <c r="Z133" s="139"/>
      <c r="AA133" s="139"/>
      <c r="AB133" s="139"/>
      <c r="AC133" s="139"/>
      <c r="AD133" s="137"/>
      <c r="AE133" s="137"/>
      <c r="AF133" s="137"/>
      <c r="AG133" s="135"/>
    </row>
    <row r="134" spans="20:33" x14ac:dyDescent="0.25">
      <c r="T134" s="152"/>
      <c r="U134" s="135"/>
      <c r="V134" s="135"/>
      <c r="W134" s="135"/>
      <c r="X134" s="135"/>
      <c r="Y134" s="139"/>
      <c r="Z134" s="139"/>
      <c r="AA134" s="139"/>
      <c r="AB134" s="139"/>
      <c r="AC134" s="139"/>
      <c r="AD134" s="137"/>
      <c r="AE134" s="137"/>
      <c r="AF134" s="137"/>
      <c r="AG134" s="135"/>
    </row>
    <row r="135" spans="20:33" x14ac:dyDescent="0.25">
      <c r="T135" s="152"/>
      <c r="U135" s="135"/>
      <c r="V135" s="135"/>
      <c r="W135" s="135"/>
      <c r="X135" s="135"/>
      <c r="Y135" s="139"/>
      <c r="Z135" s="139"/>
      <c r="AA135" s="139"/>
      <c r="AB135" s="139"/>
      <c r="AC135" s="139"/>
      <c r="AD135" s="137"/>
      <c r="AE135" s="137"/>
      <c r="AF135" s="137"/>
      <c r="AG135" s="135"/>
    </row>
    <row r="136" spans="20:33" x14ac:dyDescent="0.25">
      <c r="T136" s="152"/>
      <c r="U136" s="135"/>
      <c r="V136" s="135"/>
      <c r="W136" s="135"/>
      <c r="X136" s="135"/>
      <c r="Y136" s="139"/>
      <c r="Z136" s="139"/>
      <c r="AA136" s="139"/>
      <c r="AB136" s="139"/>
      <c r="AC136" s="139"/>
      <c r="AD136" s="137"/>
      <c r="AE136" s="137"/>
      <c r="AF136" s="137"/>
      <c r="AG136" s="135"/>
    </row>
    <row r="137" spans="20:33" x14ac:dyDescent="0.25">
      <c r="T137" s="152"/>
      <c r="U137" s="135"/>
      <c r="V137" s="135"/>
      <c r="W137" s="135"/>
      <c r="X137" s="135"/>
      <c r="Y137" s="139"/>
      <c r="Z137" s="139"/>
      <c r="AA137" s="139"/>
      <c r="AB137" s="139"/>
      <c r="AC137" s="139"/>
      <c r="AD137" s="137"/>
      <c r="AE137" s="137"/>
      <c r="AF137" s="137"/>
      <c r="AG137" s="135"/>
    </row>
    <row r="138" spans="20:33" x14ac:dyDescent="0.25">
      <c r="T138" s="152"/>
      <c r="U138" s="135"/>
      <c r="V138" s="135"/>
      <c r="W138" s="135"/>
      <c r="X138" s="135"/>
      <c r="Y138" s="139"/>
      <c r="Z138" s="139"/>
      <c r="AA138" s="139"/>
      <c r="AB138" s="139"/>
      <c r="AC138" s="139"/>
      <c r="AD138" s="137"/>
      <c r="AE138" s="137"/>
      <c r="AF138" s="137"/>
      <c r="AG138" s="135"/>
    </row>
    <row r="139" spans="20:33" x14ac:dyDescent="0.25">
      <c r="T139" s="152"/>
      <c r="U139" s="135"/>
      <c r="V139" s="135"/>
      <c r="W139" s="135"/>
      <c r="X139" s="135"/>
      <c r="Y139" s="139"/>
      <c r="Z139" s="139"/>
      <c r="AA139" s="139"/>
      <c r="AB139" s="139"/>
      <c r="AC139" s="139"/>
      <c r="AD139" s="137"/>
      <c r="AE139" s="137"/>
      <c r="AF139" s="137"/>
      <c r="AG139" s="135"/>
    </row>
    <row r="140" spans="20:33" x14ac:dyDescent="0.25">
      <c r="T140" s="152"/>
      <c r="U140" s="135"/>
      <c r="V140" s="135"/>
      <c r="W140" s="135"/>
      <c r="X140" s="135"/>
      <c r="Y140" s="139"/>
      <c r="Z140" s="139"/>
      <c r="AA140" s="139"/>
      <c r="AB140" s="139"/>
      <c r="AC140" s="139"/>
      <c r="AD140" s="137"/>
      <c r="AE140" s="137"/>
      <c r="AF140" s="137"/>
      <c r="AG140" s="135"/>
    </row>
    <row r="141" spans="20:33" x14ac:dyDescent="0.25">
      <c r="T141" s="152"/>
      <c r="U141" s="135"/>
      <c r="V141" s="135"/>
      <c r="W141" s="135"/>
      <c r="X141" s="135"/>
      <c r="Y141" s="139"/>
      <c r="Z141" s="139"/>
      <c r="AA141" s="139"/>
      <c r="AB141" s="139"/>
      <c r="AC141" s="139"/>
      <c r="AD141" s="137"/>
      <c r="AE141" s="137"/>
      <c r="AF141" s="137"/>
      <c r="AG141" s="135"/>
    </row>
    <row r="142" spans="20:33" x14ac:dyDescent="0.25">
      <c r="T142" s="152"/>
      <c r="U142" s="135"/>
      <c r="V142" s="135"/>
      <c r="W142" s="135"/>
      <c r="X142" s="135"/>
      <c r="Y142" s="139"/>
      <c r="Z142" s="139"/>
      <c r="AA142" s="139"/>
      <c r="AB142" s="139"/>
      <c r="AC142" s="139"/>
      <c r="AD142" s="137"/>
      <c r="AE142" s="137"/>
      <c r="AF142" s="137"/>
      <c r="AG142" s="135"/>
    </row>
    <row r="143" spans="20:33" x14ac:dyDescent="0.25">
      <c r="T143" s="152"/>
      <c r="U143" s="135"/>
      <c r="V143" s="135"/>
      <c r="W143" s="135"/>
      <c r="X143" s="135"/>
      <c r="Y143" s="139"/>
      <c r="Z143" s="139"/>
      <c r="AA143" s="139"/>
      <c r="AB143" s="139"/>
      <c r="AC143" s="139"/>
      <c r="AD143" s="137"/>
      <c r="AE143" s="137"/>
      <c r="AF143" s="137"/>
      <c r="AG143" s="135"/>
    </row>
    <row r="144" spans="20:33" x14ac:dyDescent="0.25">
      <c r="T144" s="152"/>
      <c r="U144" s="135"/>
      <c r="V144" s="135"/>
      <c r="W144" s="135"/>
      <c r="X144" s="135"/>
      <c r="Y144" s="139"/>
      <c r="Z144" s="139"/>
      <c r="AA144" s="139"/>
      <c r="AB144" s="139"/>
      <c r="AC144" s="139"/>
      <c r="AD144" s="137"/>
      <c r="AE144" s="137"/>
      <c r="AF144" s="137"/>
      <c r="AG144" s="135"/>
    </row>
    <row r="145" spans="20:33" x14ac:dyDescent="0.25">
      <c r="T145" s="152"/>
      <c r="U145" s="135"/>
      <c r="V145" s="135"/>
      <c r="W145" s="135"/>
      <c r="X145" s="135"/>
      <c r="Y145" s="139"/>
      <c r="Z145" s="139"/>
      <c r="AA145" s="139"/>
      <c r="AB145" s="139"/>
      <c r="AC145" s="139"/>
      <c r="AD145" s="137"/>
      <c r="AE145" s="137"/>
      <c r="AF145" s="137"/>
      <c r="AG145" s="135"/>
    </row>
    <row r="146" spans="20:33" x14ac:dyDescent="0.25">
      <c r="T146" s="152"/>
      <c r="U146" s="135"/>
      <c r="V146" s="135"/>
      <c r="W146" s="135"/>
      <c r="X146" s="135"/>
      <c r="Y146" s="139"/>
      <c r="Z146" s="139"/>
      <c r="AA146" s="139"/>
      <c r="AB146" s="139"/>
      <c r="AC146" s="139"/>
      <c r="AD146" s="137"/>
      <c r="AE146" s="137"/>
      <c r="AF146" s="137"/>
      <c r="AG146" s="135"/>
    </row>
    <row r="147" spans="20:33" x14ac:dyDescent="0.25">
      <c r="T147" s="152"/>
      <c r="U147" s="135"/>
      <c r="V147" s="135"/>
      <c r="W147" s="135"/>
      <c r="X147" s="135"/>
      <c r="Y147" s="139"/>
      <c r="Z147" s="139"/>
      <c r="AA147" s="139"/>
      <c r="AB147" s="139"/>
      <c r="AC147" s="139"/>
      <c r="AD147" s="137"/>
      <c r="AE147" s="137"/>
      <c r="AF147" s="137"/>
      <c r="AG147" s="135"/>
    </row>
    <row r="148" spans="20:33" x14ac:dyDescent="0.25">
      <c r="T148" s="152"/>
      <c r="U148" s="135"/>
      <c r="V148" s="135"/>
      <c r="W148" s="135"/>
      <c r="X148" s="135"/>
      <c r="Y148" s="139"/>
      <c r="Z148" s="139"/>
      <c r="AA148" s="139"/>
      <c r="AB148" s="139"/>
      <c r="AC148" s="139"/>
      <c r="AD148" s="137"/>
      <c r="AE148" s="137"/>
      <c r="AF148" s="137"/>
      <c r="AG148" s="135"/>
    </row>
    <row r="149" spans="20:33" x14ac:dyDescent="0.25">
      <c r="T149" s="152"/>
      <c r="U149" s="135"/>
      <c r="V149" s="135"/>
      <c r="W149" s="135"/>
      <c r="X149" s="135"/>
      <c r="Y149" s="139"/>
      <c r="Z149" s="139"/>
      <c r="AA149" s="139"/>
      <c r="AB149" s="139"/>
      <c r="AC149" s="139"/>
      <c r="AD149" s="137"/>
      <c r="AE149" s="137"/>
      <c r="AF149" s="137"/>
      <c r="AG149" s="135"/>
    </row>
    <row r="150" spans="20:33" x14ac:dyDescent="0.25">
      <c r="T150" s="152"/>
      <c r="U150" s="135"/>
      <c r="V150" s="135"/>
      <c r="W150" s="135"/>
      <c r="X150" s="135"/>
      <c r="Y150" s="139"/>
      <c r="Z150" s="139"/>
      <c r="AA150" s="139"/>
      <c r="AB150" s="139"/>
      <c r="AC150" s="139"/>
      <c r="AD150" s="137"/>
      <c r="AE150" s="137"/>
      <c r="AF150" s="137"/>
      <c r="AG150" s="135"/>
    </row>
    <row r="151" spans="20:33" x14ac:dyDescent="0.25">
      <c r="T151" s="152"/>
      <c r="U151" s="135"/>
      <c r="V151" s="135"/>
      <c r="W151" s="135"/>
      <c r="X151" s="135"/>
      <c r="Y151" s="139"/>
      <c r="Z151" s="139"/>
      <c r="AA151" s="139"/>
      <c r="AB151" s="139"/>
      <c r="AC151" s="139"/>
      <c r="AD151" s="137"/>
      <c r="AE151" s="137"/>
      <c r="AF151" s="137"/>
      <c r="AG151" s="135"/>
    </row>
    <row r="152" spans="20:33" x14ac:dyDescent="0.25">
      <c r="T152" s="152"/>
      <c r="U152" s="135"/>
      <c r="V152" s="135"/>
      <c r="W152" s="135"/>
      <c r="X152" s="135"/>
      <c r="Y152" s="139"/>
      <c r="Z152" s="139"/>
      <c r="AA152" s="139"/>
      <c r="AB152" s="139"/>
      <c r="AC152" s="139"/>
      <c r="AD152" s="137"/>
      <c r="AE152" s="137"/>
      <c r="AF152" s="137"/>
      <c r="AG152" s="135"/>
    </row>
    <row r="153" spans="20:33" x14ac:dyDescent="0.25">
      <c r="T153" s="152"/>
      <c r="U153" s="135"/>
      <c r="V153" s="135"/>
      <c r="W153" s="135"/>
      <c r="X153" s="135"/>
      <c r="Y153" s="139"/>
      <c r="Z153" s="139"/>
      <c r="AA153" s="139"/>
      <c r="AB153" s="139"/>
      <c r="AC153" s="139"/>
      <c r="AD153" s="137"/>
      <c r="AE153" s="137"/>
      <c r="AF153" s="137"/>
      <c r="AG153" s="135"/>
    </row>
    <row r="154" spans="20:33" x14ac:dyDescent="0.25">
      <c r="T154" s="152"/>
      <c r="U154" s="135"/>
      <c r="V154" s="135"/>
      <c r="W154" s="135"/>
      <c r="X154" s="135"/>
      <c r="Y154" s="139"/>
      <c r="Z154" s="139"/>
      <c r="AA154" s="139"/>
      <c r="AB154" s="139"/>
      <c r="AC154" s="139"/>
      <c r="AD154" s="137"/>
      <c r="AE154" s="137"/>
      <c r="AF154" s="137"/>
      <c r="AG154" s="135"/>
    </row>
    <row r="155" spans="20:33" x14ac:dyDescent="0.25">
      <c r="T155" s="152"/>
      <c r="U155" s="135"/>
      <c r="V155" s="135"/>
      <c r="W155" s="135"/>
      <c r="X155" s="135"/>
      <c r="Y155" s="139"/>
      <c r="Z155" s="139"/>
      <c r="AA155" s="139"/>
      <c r="AB155" s="139"/>
      <c r="AC155" s="139"/>
      <c r="AD155" s="137"/>
      <c r="AE155" s="137"/>
      <c r="AF155" s="137"/>
      <c r="AG155" s="135"/>
    </row>
    <row r="156" spans="20:33" x14ac:dyDescent="0.25">
      <c r="T156" s="152"/>
      <c r="U156" s="135"/>
      <c r="V156" s="135"/>
      <c r="W156" s="135"/>
      <c r="X156" s="135"/>
      <c r="Y156" s="139"/>
      <c r="Z156" s="139"/>
      <c r="AA156" s="139"/>
      <c r="AB156" s="139"/>
      <c r="AC156" s="139"/>
      <c r="AD156" s="137"/>
      <c r="AE156" s="137"/>
      <c r="AF156" s="137"/>
      <c r="AG156" s="135"/>
    </row>
    <row r="157" spans="20:33" x14ac:dyDescent="0.25">
      <c r="T157" s="152"/>
      <c r="U157" s="135"/>
      <c r="V157" s="135"/>
      <c r="W157" s="135"/>
      <c r="X157" s="135"/>
      <c r="Y157" s="139"/>
      <c r="Z157" s="139"/>
      <c r="AA157" s="139"/>
      <c r="AB157" s="139"/>
      <c r="AC157" s="139"/>
      <c r="AD157" s="137"/>
      <c r="AE157" s="137"/>
      <c r="AF157" s="137"/>
      <c r="AG157" s="135"/>
    </row>
    <row r="158" spans="20:33" x14ac:dyDescent="0.25">
      <c r="T158" s="152"/>
      <c r="U158" s="135"/>
      <c r="V158" s="135"/>
      <c r="W158" s="135"/>
      <c r="X158" s="135"/>
      <c r="Y158" s="139"/>
      <c r="Z158" s="153"/>
      <c r="AA158" s="153"/>
      <c r="AB158" s="153"/>
      <c r="AC158" s="153"/>
      <c r="AD158" s="154"/>
      <c r="AE158" s="154"/>
      <c r="AF158" s="154"/>
      <c r="AG158" s="155"/>
    </row>
    <row r="159" spans="20:33" x14ac:dyDescent="0.25">
      <c r="T159" s="152"/>
      <c r="U159" s="135"/>
      <c r="V159" s="135"/>
      <c r="W159" s="135"/>
      <c r="X159" s="135"/>
      <c r="Y159" s="139"/>
      <c r="Z159" s="153"/>
      <c r="AA159" s="153"/>
      <c r="AB159" s="153"/>
      <c r="AC159" s="153"/>
      <c r="AD159" s="154"/>
      <c r="AE159" s="154"/>
      <c r="AF159" s="154"/>
      <c r="AG159" s="155"/>
    </row>
    <row r="160" spans="20:33" x14ac:dyDescent="0.25">
      <c r="T160" s="152"/>
      <c r="U160" s="135"/>
      <c r="V160" s="135"/>
      <c r="W160" s="135"/>
      <c r="X160" s="135"/>
      <c r="Y160" s="139"/>
      <c r="Z160" s="153"/>
      <c r="AA160" s="153"/>
      <c r="AB160" s="153"/>
      <c r="AC160" s="153"/>
      <c r="AD160" s="154"/>
      <c r="AE160" s="154"/>
      <c r="AF160" s="154"/>
      <c r="AG160" s="155"/>
    </row>
    <row r="161" spans="20:33" x14ac:dyDescent="0.25">
      <c r="T161" s="152"/>
      <c r="U161" s="135"/>
      <c r="V161" s="135"/>
      <c r="W161" s="135"/>
      <c r="X161" s="135"/>
      <c r="Y161" s="139"/>
      <c r="Z161" s="153"/>
      <c r="AA161" s="153"/>
      <c r="AB161" s="153"/>
      <c r="AC161" s="153"/>
      <c r="AD161" s="154"/>
      <c r="AE161" s="154"/>
      <c r="AF161" s="154"/>
      <c r="AG161" s="155"/>
    </row>
    <row r="162" spans="20:33" x14ac:dyDescent="0.25">
      <c r="T162" s="152"/>
      <c r="U162" s="135"/>
      <c r="V162" s="135"/>
      <c r="W162" s="135"/>
      <c r="X162" s="135"/>
      <c r="Y162" s="139"/>
      <c r="Z162" s="153"/>
      <c r="AA162" s="153"/>
      <c r="AB162" s="153"/>
      <c r="AC162" s="153"/>
      <c r="AD162" s="154"/>
      <c r="AE162" s="154"/>
      <c r="AF162" s="154"/>
      <c r="AG162" s="155"/>
    </row>
    <row r="163" spans="20:33" x14ac:dyDescent="0.25">
      <c r="T163" s="152"/>
      <c r="U163" s="135"/>
      <c r="V163" s="135"/>
      <c r="W163" s="135"/>
      <c r="X163" s="135"/>
      <c r="Y163" s="139"/>
      <c r="Z163" s="153"/>
      <c r="AA163" s="153"/>
      <c r="AB163" s="153"/>
      <c r="AC163" s="153"/>
      <c r="AD163" s="154"/>
      <c r="AE163" s="154"/>
      <c r="AF163" s="154"/>
      <c r="AG163" s="155"/>
    </row>
    <row r="164" spans="20:33" x14ac:dyDescent="0.25">
      <c r="T164" s="152"/>
      <c r="U164" s="135"/>
      <c r="V164" s="135"/>
      <c r="W164" s="135"/>
      <c r="X164" s="135"/>
      <c r="Y164" s="139"/>
      <c r="Z164" s="153"/>
      <c r="AA164" s="153"/>
      <c r="AB164" s="153"/>
      <c r="AC164" s="153"/>
      <c r="AD164" s="154"/>
      <c r="AE164" s="154"/>
      <c r="AF164" s="154"/>
      <c r="AG164" s="155"/>
    </row>
    <row r="165" spans="20:33" x14ac:dyDescent="0.25">
      <c r="T165" s="152"/>
      <c r="U165" s="135"/>
      <c r="V165" s="135"/>
      <c r="W165" s="135"/>
      <c r="X165" s="135"/>
      <c r="Y165" s="139"/>
      <c r="Z165" s="139"/>
      <c r="AA165" s="139"/>
      <c r="AB165" s="139"/>
      <c r="AC165" s="139"/>
      <c r="AD165" s="137"/>
      <c r="AE165" s="137"/>
      <c r="AF165" s="137"/>
      <c r="AG165" s="135"/>
    </row>
    <row r="166" spans="20:33" x14ac:dyDescent="0.25">
      <c r="T166" s="152"/>
      <c r="U166" s="135"/>
      <c r="V166" s="135"/>
      <c r="W166" s="135"/>
      <c r="X166" s="135"/>
      <c r="Y166" s="139"/>
      <c r="Z166" s="135"/>
      <c r="AA166" s="135"/>
      <c r="AB166" s="135"/>
      <c r="AC166" s="135"/>
      <c r="AD166" s="135"/>
      <c r="AE166" s="135"/>
      <c r="AF166" s="135"/>
      <c r="AG166" s="135"/>
    </row>
    <row r="167" spans="20:33" x14ac:dyDescent="0.25">
      <c r="T167" s="152"/>
      <c r="U167" s="135"/>
      <c r="V167" s="135"/>
      <c r="W167" s="135"/>
      <c r="X167" s="135"/>
      <c r="Y167" s="139"/>
      <c r="Z167" s="139"/>
      <c r="AA167" s="139"/>
      <c r="AB167" s="139"/>
      <c r="AC167" s="139"/>
      <c r="AD167" s="137"/>
      <c r="AE167" s="137"/>
      <c r="AF167" s="137"/>
      <c r="AG167" s="135"/>
    </row>
    <row r="168" spans="20:33" x14ac:dyDescent="0.25">
      <c r="T168" s="152"/>
      <c r="U168" s="135"/>
      <c r="V168" s="135"/>
      <c r="W168" s="135"/>
      <c r="X168" s="135"/>
      <c r="Y168" s="139"/>
      <c r="Z168" s="139"/>
      <c r="AA168" s="139"/>
      <c r="AB168" s="139"/>
      <c r="AC168" s="139"/>
      <c r="AD168" s="137"/>
      <c r="AE168" s="137"/>
      <c r="AF168" s="137"/>
      <c r="AG168" s="135"/>
    </row>
    <row r="169" spans="20:33" x14ac:dyDescent="0.25">
      <c r="T169" s="152"/>
      <c r="U169" s="135"/>
      <c r="V169" s="135"/>
      <c r="W169" s="135"/>
      <c r="X169" s="135"/>
      <c r="Y169" s="139"/>
      <c r="Z169" s="137"/>
      <c r="AA169" s="137"/>
      <c r="AB169" s="137"/>
      <c r="AC169" s="137"/>
      <c r="AD169" s="137"/>
      <c r="AE169" s="137"/>
      <c r="AF169" s="137"/>
      <c r="AG169" s="135"/>
    </row>
    <row r="170" spans="20:33" x14ac:dyDescent="0.25">
      <c r="T170" s="152"/>
      <c r="U170" s="135"/>
      <c r="V170" s="135"/>
      <c r="W170" s="135"/>
      <c r="X170" s="135"/>
      <c r="Y170" s="139"/>
      <c r="Z170" s="137"/>
      <c r="AA170" s="137"/>
      <c r="AB170" s="137"/>
      <c r="AC170" s="137"/>
      <c r="AD170" s="137"/>
      <c r="AE170" s="137"/>
      <c r="AF170" s="137"/>
      <c r="AG170" s="135"/>
    </row>
    <row r="171" spans="20:33" x14ac:dyDescent="0.25">
      <c r="T171" s="152"/>
      <c r="U171" s="135"/>
      <c r="V171" s="135"/>
      <c r="W171" s="135"/>
      <c r="X171" s="135"/>
      <c r="Y171" s="139"/>
      <c r="Z171" s="137"/>
      <c r="AA171" s="137"/>
      <c r="AB171" s="137"/>
      <c r="AC171" s="137"/>
      <c r="AD171" s="137"/>
      <c r="AE171" s="137"/>
      <c r="AF171" s="137"/>
      <c r="AG171" s="135"/>
    </row>
    <row r="172" spans="20:33" x14ac:dyDescent="0.25">
      <c r="T172" s="152"/>
      <c r="U172" s="135"/>
      <c r="V172" s="135"/>
      <c r="W172" s="135"/>
      <c r="X172" s="135"/>
      <c r="Y172" s="139"/>
      <c r="Z172" s="137"/>
      <c r="AA172" s="137"/>
      <c r="AB172" s="137"/>
      <c r="AC172" s="137"/>
      <c r="AD172" s="137"/>
      <c r="AE172" s="137"/>
      <c r="AF172" s="137"/>
      <c r="AG172" s="135"/>
    </row>
    <row r="173" spans="20:33" x14ac:dyDescent="0.25">
      <c r="T173" s="152"/>
      <c r="U173" s="135"/>
      <c r="V173" s="135"/>
      <c r="W173" s="135"/>
      <c r="X173" s="135"/>
      <c r="Y173" s="139"/>
      <c r="Z173" s="137"/>
      <c r="AA173" s="137"/>
      <c r="AB173" s="137"/>
      <c r="AC173" s="137"/>
      <c r="AD173" s="137"/>
      <c r="AE173" s="137"/>
      <c r="AF173" s="137"/>
      <c r="AG173" s="135"/>
    </row>
    <row r="174" spans="20:33" x14ac:dyDescent="0.25">
      <c r="T174" s="152"/>
      <c r="U174" s="135"/>
      <c r="V174" s="135"/>
      <c r="W174" s="135"/>
      <c r="X174" s="135"/>
      <c r="Y174" s="139"/>
      <c r="Z174" s="137"/>
      <c r="AA174" s="137"/>
      <c r="AB174" s="137"/>
      <c r="AC174" s="137"/>
      <c r="AD174" s="137"/>
      <c r="AE174" s="137"/>
      <c r="AF174" s="137"/>
      <c r="AG174" s="135"/>
    </row>
    <row r="175" spans="20:33" x14ac:dyDescent="0.25">
      <c r="T175" s="152"/>
      <c r="U175" s="135"/>
      <c r="V175" s="135"/>
      <c r="W175" s="135"/>
      <c r="X175" s="135"/>
      <c r="Y175" s="139"/>
      <c r="Z175" s="137"/>
      <c r="AA175" s="137"/>
      <c r="AB175" s="137"/>
      <c r="AC175" s="137"/>
      <c r="AD175" s="137"/>
      <c r="AE175" s="137"/>
      <c r="AF175" s="137"/>
      <c r="AG175" s="135"/>
    </row>
    <row r="176" spans="20:33" x14ac:dyDescent="0.25">
      <c r="T176" s="152"/>
      <c r="U176" s="135"/>
      <c r="V176" s="135"/>
      <c r="W176" s="135"/>
      <c r="X176" s="135"/>
      <c r="Y176" s="139"/>
      <c r="Z176" s="137"/>
      <c r="AA176" s="137"/>
      <c r="AB176" s="137"/>
      <c r="AC176" s="137"/>
      <c r="AD176" s="137"/>
      <c r="AE176" s="137"/>
      <c r="AF176" s="137"/>
      <c r="AG176" s="135"/>
    </row>
    <row r="177" spans="20:33" x14ac:dyDescent="0.25">
      <c r="T177" s="152"/>
      <c r="U177" s="135"/>
      <c r="V177" s="135"/>
      <c r="W177" s="135"/>
      <c r="X177" s="135"/>
      <c r="Y177" s="139"/>
      <c r="Z177" s="137"/>
      <c r="AA177" s="137"/>
      <c r="AB177" s="137"/>
      <c r="AC177" s="137"/>
      <c r="AD177" s="137"/>
      <c r="AE177" s="137"/>
      <c r="AF177" s="137"/>
      <c r="AG177" s="135"/>
    </row>
    <row r="178" spans="20:33" x14ac:dyDescent="0.25">
      <c r="T178" s="152"/>
      <c r="U178" s="135"/>
      <c r="V178" s="135"/>
      <c r="W178" s="135"/>
      <c r="X178" s="135"/>
      <c r="Y178" s="139"/>
      <c r="Z178" s="137"/>
      <c r="AA178" s="137"/>
      <c r="AB178" s="137"/>
      <c r="AC178" s="137"/>
      <c r="AD178" s="137"/>
      <c r="AE178" s="137"/>
      <c r="AF178" s="137"/>
      <c r="AG178" s="135"/>
    </row>
    <row r="179" spans="20:33" x14ac:dyDescent="0.25">
      <c r="T179" s="152"/>
      <c r="U179" s="135"/>
      <c r="V179" s="135"/>
      <c r="W179" s="135"/>
      <c r="X179" s="135"/>
      <c r="Y179" s="139"/>
      <c r="Z179" s="137"/>
      <c r="AA179" s="137"/>
      <c r="AB179" s="137"/>
      <c r="AC179" s="137"/>
      <c r="AD179" s="137"/>
      <c r="AE179" s="137"/>
      <c r="AF179" s="137"/>
      <c r="AG179" s="135"/>
    </row>
    <row r="180" spans="20:33" x14ac:dyDescent="0.25">
      <c r="T180" s="152"/>
      <c r="U180" s="135"/>
      <c r="V180" s="135"/>
      <c r="W180" s="135"/>
      <c r="X180" s="135"/>
      <c r="Y180" s="139"/>
      <c r="Z180" s="137"/>
      <c r="AA180" s="137"/>
      <c r="AB180" s="137"/>
      <c r="AC180" s="137"/>
      <c r="AD180" s="137"/>
      <c r="AE180" s="137"/>
      <c r="AF180" s="137"/>
      <c r="AG180" s="135"/>
    </row>
    <row r="181" spans="20:33" x14ac:dyDescent="0.25">
      <c r="T181" s="152"/>
      <c r="U181" s="135"/>
      <c r="V181" s="135"/>
      <c r="W181" s="135"/>
      <c r="X181" s="135"/>
      <c r="Y181" s="137"/>
      <c r="Z181" s="137"/>
      <c r="AA181" s="137"/>
      <c r="AB181" s="137"/>
      <c r="AC181" s="137"/>
      <c r="AD181" s="137"/>
      <c r="AE181" s="137"/>
      <c r="AF181" s="137"/>
      <c r="AG181" s="135"/>
    </row>
    <row r="182" spans="20:33" x14ac:dyDescent="0.25">
      <c r="T182" s="152"/>
      <c r="U182" s="135"/>
      <c r="V182" s="135"/>
      <c r="W182" s="135"/>
      <c r="X182" s="135"/>
      <c r="Y182" s="137"/>
      <c r="Z182" s="137"/>
      <c r="AA182" s="137"/>
      <c r="AB182" s="137"/>
      <c r="AC182" s="137"/>
      <c r="AD182" s="137"/>
      <c r="AE182" s="137"/>
      <c r="AF182" s="137"/>
      <c r="AG182" s="135"/>
    </row>
    <row r="183" spans="20:33" x14ac:dyDescent="0.25">
      <c r="T183" s="152"/>
      <c r="U183" s="135"/>
      <c r="V183" s="135"/>
      <c r="W183" s="135"/>
      <c r="X183" s="135"/>
      <c r="Y183" s="137"/>
      <c r="Z183" s="137"/>
      <c r="AA183" s="137"/>
      <c r="AB183" s="137"/>
      <c r="AC183" s="137"/>
      <c r="AD183" s="137"/>
      <c r="AE183" s="137"/>
      <c r="AF183" s="137"/>
      <c r="AG183" s="135"/>
    </row>
    <row r="184" spans="20:33" x14ac:dyDescent="0.25">
      <c r="T184" s="152"/>
      <c r="U184" s="135"/>
      <c r="V184" s="135"/>
      <c r="W184" s="135"/>
      <c r="X184" s="135"/>
      <c r="Y184" s="137"/>
      <c r="Z184" s="137"/>
      <c r="AA184" s="137"/>
      <c r="AB184" s="137"/>
      <c r="AC184" s="137"/>
      <c r="AD184" s="137"/>
      <c r="AE184" s="137"/>
      <c r="AF184" s="137"/>
      <c r="AG184" s="135"/>
    </row>
    <row r="185" spans="20:33" x14ac:dyDescent="0.25">
      <c r="T185" s="152"/>
      <c r="U185" s="135"/>
      <c r="V185" s="135"/>
      <c r="W185" s="135"/>
      <c r="X185" s="135"/>
      <c r="Y185" s="137"/>
      <c r="Z185" s="137"/>
      <c r="AA185" s="137"/>
      <c r="AB185" s="137"/>
      <c r="AC185" s="137"/>
      <c r="AD185" s="137"/>
      <c r="AE185" s="137"/>
      <c r="AF185" s="137"/>
      <c r="AG185" s="135"/>
    </row>
    <row r="186" spans="20:33" x14ac:dyDescent="0.25">
      <c r="T186" s="152"/>
      <c r="U186" s="135"/>
      <c r="V186" s="135"/>
      <c r="W186" s="135"/>
      <c r="X186" s="135"/>
      <c r="Y186" s="137"/>
      <c r="Z186" s="137"/>
      <c r="AA186" s="137"/>
      <c r="AB186" s="137"/>
      <c r="AC186" s="137"/>
      <c r="AD186" s="137"/>
      <c r="AE186" s="137"/>
      <c r="AF186" s="137"/>
      <c r="AG186" s="135"/>
    </row>
    <row r="187" spans="20:33" x14ac:dyDescent="0.25">
      <c r="T187" s="152"/>
      <c r="U187" s="135"/>
      <c r="V187" s="135"/>
      <c r="W187" s="135"/>
      <c r="X187" s="135"/>
      <c r="Y187" s="137"/>
      <c r="Z187" s="137"/>
      <c r="AA187" s="137"/>
      <c r="AB187" s="140"/>
      <c r="AC187" s="137"/>
      <c r="AD187" s="137"/>
      <c r="AE187" s="137"/>
      <c r="AF187" s="151"/>
      <c r="AG187" s="135"/>
    </row>
    <row r="188" spans="20:33" x14ac:dyDescent="0.25">
      <c r="T188" s="152"/>
      <c r="U188" s="135"/>
      <c r="V188" s="135"/>
      <c r="W188" s="135"/>
      <c r="X188" s="135"/>
      <c r="Y188" s="137"/>
      <c r="Z188" s="137"/>
      <c r="AA188" s="137"/>
      <c r="AB188" s="140"/>
      <c r="AC188" s="137"/>
      <c r="AD188" s="137"/>
      <c r="AE188" s="137"/>
      <c r="AF188" s="151"/>
      <c r="AG188" s="135"/>
    </row>
    <row r="189" spans="20:33" x14ac:dyDescent="0.25">
      <c r="T189" s="152"/>
      <c r="U189" s="135"/>
      <c r="V189" s="135"/>
      <c r="W189" s="135"/>
      <c r="X189" s="135"/>
      <c r="Y189" s="137"/>
      <c r="Z189" s="137"/>
      <c r="AA189" s="137"/>
      <c r="AB189" s="140"/>
      <c r="AC189" s="137"/>
      <c r="AD189" s="137"/>
      <c r="AE189" s="137"/>
      <c r="AF189" s="151"/>
      <c r="AG189" s="135"/>
    </row>
    <row r="190" spans="20:33" x14ac:dyDescent="0.25">
      <c r="T190" s="152"/>
      <c r="U190" s="135"/>
      <c r="V190" s="135"/>
      <c r="W190" s="135"/>
      <c r="X190" s="135"/>
      <c r="Y190" s="137"/>
      <c r="Z190" s="137"/>
      <c r="AA190" s="137"/>
      <c r="AB190" s="140"/>
      <c r="AC190" s="137"/>
      <c r="AD190" s="137"/>
      <c r="AE190" s="137"/>
      <c r="AF190" s="151"/>
      <c r="AG190" s="135"/>
    </row>
    <row r="191" spans="20:33" x14ac:dyDescent="0.25">
      <c r="T191" s="152"/>
      <c r="U191" s="135"/>
      <c r="V191" s="135"/>
      <c r="W191" s="135"/>
      <c r="X191" s="135"/>
      <c r="Y191" s="137"/>
      <c r="Z191" s="137"/>
      <c r="AA191" s="137"/>
      <c r="AB191" s="140"/>
      <c r="AC191" s="137"/>
      <c r="AD191" s="137"/>
      <c r="AE191" s="137"/>
      <c r="AF191" s="151"/>
      <c r="AG191" s="135"/>
    </row>
    <row r="192" spans="20:33" x14ac:dyDescent="0.25">
      <c r="T192" s="152"/>
      <c r="U192" s="135"/>
      <c r="V192" s="135"/>
      <c r="W192" s="135"/>
      <c r="X192" s="135"/>
      <c r="Y192" s="137"/>
      <c r="Z192" s="137"/>
      <c r="AA192" s="137"/>
      <c r="AB192" s="140"/>
      <c r="AC192" s="137"/>
      <c r="AD192" s="137"/>
      <c r="AE192" s="137"/>
      <c r="AF192" s="151"/>
      <c r="AG192" s="135"/>
    </row>
    <row r="193" spans="20:33" x14ac:dyDescent="0.25">
      <c r="T193" s="152"/>
      <c r="U193" s="135"/>
      <c r="V193" s="135"/>
      <c r="W193" s="135"/>
      <c r="X193" s="135"/>
      <c r="Y193" s="137"/>
      <c r="Z193" s="137"/>
      <c r="AA193" s="137"/>
      <c r="AB193" s="140"/>
      <c r="AC193" s="137"/>
      <c r="AD193" s="137"/>
      <c r="AE193" s="137"/>
      <c r="AF193" s="151"/>
      <c r="AG193" s="135"/>
    </row>
    <row r="194" spans="20:33" x14ac:dyDescent="0.25">
      <c r="T194" s="152"/>
      <c r="U194" s="135"/>
      <c r="V194" s="135"/>
      <c r="W194" s="135"/>
      <c r="X194" s="135"/>
      <c r="Y194" s="137"/>
      <c r="Z194" s="137"/>
      <c r="AA194" s="137"/>
      <c r="AB194" s="140"/>
      <c r="AC194" s="137"/>
      <c r="AD194" s="137"/>
      <c r="AE194" s="137"/>
      <c r="AF194" s="151"/>
      <c r="AG194" s="135"/>
    </row>
    <row r="195" spans="20:33" x14ac:dyDescent="0.25">
      <c r="T195" s="152"/>
      <c r="U195" s="135"/>
      <c r="V195" s="135"/>
      <c r="W195" s="135"/>
      <c r="X195" s="135"/>
      <c r="Y195" s="137"/>
      <c r="Z195" s="137"/>
      <c r="AA195" s="137"/>
      <c r="AB195" s="140"/>
      <c r="AC195" s="137"/>
      <c r="AD195" s="137"/>
      <c r="AE195" s="137"/>
      <c r="AF195" s="151"/>
      <c r="AG195" s="135"/>
    </row>
    <row r="196" spans="20:33" x14ac:dyDescent="0.25">
      <c r="T196" s="152"/>
      <c r="U196" s="135"/>
      <c r="V196" s="135"/>
      <c r="W196" s="135"/>
      <c r="X196" s="135"/>
      <c r="Y196" s="137"/>
      <c r="Z196" s="137"/>
      <c r="AA196" s="137"/>
      <c r="AB196" s="140"/>
      <c r="AC196" s="137"/>
      <c r="AD196" s="137"/>
      <c r="AE196" s="137"/>
      <c r="AF196" s="151"/>
      <c r="AG196" s="135"/>
    </row>
    <row r="197" spans="20:33" x14ac:dyDescent="0.25">
      <c r="T197" s="152"/>
      <c r="U197" s="135"/>
      <c r="V197" s="135"/>
      <c r="W197" s="135"/>
      <c r="X197" s="135"/>
      <c r="Y197" s="137"/>
      <c r="Z197" s="137"/>
      <c r="AA197" s="137"/>
      <c r="AB197" s="140"/>
      <c r="AC197" s="137"/>
      <c r="AD197" s="137"/>
      <c r="AE197" s="137"/>
      <c r="AF197" s="151"/>
      <c r="AG197" s="135"/>
    </row>
    <row r="198" spans="20:33" x14ac:dyDescent="0.25">
      <c r="T198" s="152"/>
      <c r="U198" s="135"/>
      <c r="V198" s="135"/>
      <c r="W198" s="135"/>
      <c r="X198" s="135"/>
      <c r="Y198" s="137"/>
      <c r="Z198" s="137"/>
      <c r="AA198" s="137"/>
      <c r="AB198" s="140"/>
      <c r="AC198" s="137"/>
      <c r="AD198" s="137"/>
      <c r="AE198" s="137"/>
      <c r="AF198" s="151"/>
      <c r="AG198" s="135"/>
    </row>
    <row r="199" spans="20:33" x14ac:dyDescent="0.25">
      <c r="T199" s="152"/>
      <c r="U199" s="135"/>
      <c r="V199" s="135"/>
      <c r="W199" s="135"/>
      <c r="X199" s="135"/>
      <c r="Y199" s="137"/>
      <c r="Z199" s="137"/>
      <c r="AA199" s="137"/>
      <c r="AB199" s="137"/>
      <c r="AC199" s="137"/>
      <c r="AD199" s="137"/>
      <c r="AE199" s="137"/>
      <c r="AF199" s="137"/>
      <c r="AG199" s="135"/>
    </row>
    <row r="200" spans="20:33" x14ac:dyDescent="0.25">
      <c r="T200" s="152"/>
      <c r="U200" s="135"/>
      <c r="V200" s="135"/>
      <c r="W200" s="135"/>
      <c r="X200" s="135"/>
      <c r="Y200" s="137"/>
      <c r="Z200" s="137"/>
      <c r="AA200" s="137"/>
      <c r="AB200" s="137"/>
      <c r="AC200" s="137"/>
      <c r="AD200" s="137"/>
      <c r="AE200" s="137"/>
      <c r="AF200" s="137"/>
      <c r="AG200" s="135"/>
    </row>
    <row r="201" spans="20:33" x14ac:dyDescent="0.25">
      <c r="T201" s="152"/>
      <c r="U201" s="135"/>
      <c r="V201" s="135"/>
      <c r="W201" s="135"/>
      <c r="X201" s="135"/>
      <c r="Y201" s="137"/>
      <c r="Z201" s="137"/>
      <c r="AA201" s="137"/>
      <c r="AB201" s="137"/>
      <c r="AC201" s="137"/>
      <c r="AD201" s="137"/>
      <c r="AE201" s="137"/>
      <c r="AF201" s="137"/>
      <c r="AG201" s="135"/>
    </row>
    <row r="202" spans="20:33" x14ac:dyDescent="0.25">
      <c r="T202" s="152"/>
      <c r="U202" s="135"/>
      <c r="V202" s="135"/>
      <c r="W202" s="135"/>
      <c r="X202" s="135"/>
      <c r="Y202" s="137"/>
      <c r="Z202" s="137"/>
      <c r="AA202" s="137"/>
      <c r="AB202" s="137"/>
      <c r="AC202" s="137"/>
      <c r="AD202" s="137"/>
      <c r="AE202" s="137"/>
      <c r="AF202" s="137"/>
      <c r="AG202" s="135"/>
    </row>
    <row r="203" spans="20:33" x14ac:dyDescent="0.25">
      <c r="T203" s="152"/>
      <c r="U203" s="135"/>
      <c r="V203" s="135"/>
      <c r="W203" s="135"/>
      <c r="X203" s="135"/>
      <c r="Y203" s="137"/>
      <c r="Z203" s="137"/>
      <c r="AA203" s="137"/>
      <c r="AB203" s="137"/>
      <c r="AC203" s="137"/>
      <c r="AD203" s="137"/>
      <c r="AE203" s="137"/>
      <c r="AF203" s="137"/>
      <c r="AG203" s="135"/>
    </row>
    <row r="204" spans="20:33" x14ac:dyDescent="0.25">
      <c r="T204" s="152"/>
      <c r="U204" s="135"/>
      <c r="V204" s="135"/>
      <c r="W204" s="135"/>
      <c r="X204" s="135"/>
      <c r="Y204" s="137"/>
      <c r="Z204" s="137"/>
      <c r="AA204" s="137"/>
      <c r="AB204" s="137"/>
      <c r="AC204" s="137"/>
      <c r="AD204" s="137"/>
      <c r="AE204" s="137"/>
      <c r="AF204" s="137"/>
      <c r="AG204" s="135"/>
    </row>
    <row r="205" spans="20:33" x14ac:dyDescent="0.25">
      <c r="T205" s="152"/>
      <c r="U205" s="135"/>
      <c r="V205" s="135"/>
      <c r="W205" s="135"/>
      <c r="X205" s="135"/>
      <c r="Y205" s="137"/>
      <c r="Z205" s="137"/>
      <c r="AA205" s="137"/>
      <c r="AB205" s="137"/>
      <c r="AC205" s="137"/>
      <c r="AD205" s="137"/>
      <c r="AE205" s="137"/>
      <c r="AF205" s="137"/>
      <c r="AG205" s="135"/>
    </row>
    <row r="206" spans="20:33" x14ac:dyDescent="0.25">
      <c r="T206" s="152"/>
      <c r="U206" s="135"/>
      <c r="V206" s="135"/>
      <c r="W206" s="135"/>
      <c r="X206" s="135"/>
      <c r="Y206" s="137"/>
      <c r="Z206" s="137"/>
      <c r="AA206" s="137"/>
      <c r="AB206" s="137"/>
      <c r="AC206" s="137"/>
      <c r="AD206" s="137"/>
      <c r="AE206" s="137"/>
      <c r="AF206" s="137"/>
      <c r="AG206" s="135"/>
    </row>
    <row r="207" spans="20:33" x14ac:dyDescent="0.25">
      <c r="T207" s="152"/>
      <c r="U207" s="135"/>
      <c r="V207" s="135"/>
      <c r="W207" s="135"/>
      <c r="X207" s="135"/>
      <c r="Y207" s="137"/>
      <c r="Z207" s="137"/>
      <c r="AA207" s="137"/>
      <c r="AB207" s="137"/>
      <c r="AC207" s="137"/>
      <c r="AD207" s="137"/>
      <c r="AE207" s="137"/>
      <c r="AF207" s="137"/>
      <c r="AG207" s="135"/>
    </row>
    <row r="208" spans="20:33" x14ac:dyDescent="0.25">
      <c r="T208" s="152"/>
      <c r="U208" s="135"/>
      <c r="V208" s="135"/>
      <c r="W208" s="135"/>
      <c r="X208" s="135"/>
      <c r="Y208" s="137"/>
      <c r="Z208" s="137"/>
      <c r="AA208" s="137"/>
      <c r="AB208" s="137"/>
      <c r="AC208" s="137"/>
      <c r="AD208" s="137"/>
      <c r="AE208" s="137"/>
      <c r="AF208" s="137"/>
      <c r="AG208" s="135"/>
    </row>
    <row r="209" spans="20:33" x14ac:dyDescent="0.25">
      <c r="T209" s="152"/>
      <c r="U209" s="135"/>
      <c r="V209" s="135"/>
      <c r="W209" s="135"/>
      <c r="X209" s="135"/>
      <c r="Y209" s="137"/>
      <c r="Z209" s="137"/>
      <c r="AA209" s="137"/>
      <c r="AB209" s="137"/>
      <c r="AC209" s="137"/>
      <c r="AD209" s="137"/>
      <c r="AE209" s="137"/>
      <c r="AF209" s="137"/>
      <c r="AG209" s="135"/>
    </row>
    <row r="210" spans="20:33" x14ac:dyDescent="0.25">
      <c r="T210" s="152"/>
      <c r="U210" s="135"/>
      <c r="V210" s="135"/>
      <c r="W210" s="135"/>
      <c r="X210" s="135"/>
      <c r="Y210" s="137"/>
      <c r="Z210" s="137"/>
      <c r="AA210" s="137"/>
      <c r="AB210" s="137"/>
      <c r="AC210" s="137"/>
      <c r="AD210" s="137"/>
      <c r="AE210" s="137"/>
      <c r="AF210" s="137"/>
      <c r="AG210" s="135"/>
    </row>
    <row r="211" spans="20:33" x14ac:dyDescent="0.25">
      <c r="T211" s="152"/>
      <c r="U211" s="135"/>
      <c r="V211" s="135"/>
      <c r="W211" s="135"/>
      <c r="X211" s="135"/>
      <c r="Y211" s="137"/>
      <c r="Z211" s="137"/>
      <c r="AA211" s="137"/>
      <c r="AB211" s="137"/>
      <c r="AC211" s="137"/>
      <c r="AD211" s="137"/>
      <c r="AE211" s="137"/>
      <c r="AF211" s="137"/>
      <c r="AG211" s="135"/>
    </row>
    <row r="212" spans="20:33" x14ac:dyDescent="0.25">
      <c r="T212" s="152"/>
      <c r="U212" s="135"/>
      <c r="V212" s="135"/>
      <c r="W212" s="135"/>
      <c r="X212" s="135"/>
      <c r="Y212" s="137"/>
      <c r="Z212" s="137"/>
      <c r="AA212" s="137"/>
      <c r="AB212" s="140"/>
      <c r="AC212" s="137"/>
      <c r="AD212" s="137"/>
      <c r="AE212" s="137"/>
      <c r="AF212" s="137"/>
      <c r="AG212" s="135"/>
    </row>
    <row r="213" spans="20:33" x14ac:dyDescent="0.25">
      <c r="T213" s="152"/>
      <c r="U213" s="135"/>
      <c r="V213" s="135"/>
      <c r="W213" s="135"/>
      <c r="X213" s="135"/>
      <c r="Y213" s="137"/>
      <c r="Z213" s="137"/>
      <c r="AA213" s="137"/>
      <c r="AB213" s="137"/>
      <c r="AC213" s="137"/>
      <c r="AD213" s="137"/>
      <c r="AE213" s="137"/>
      <c r="AF213" s="137"/>
      <c r="AG213" s="135"/>
    </row>
    <row r="214" spans="20:33" x14ac:dyDescent="0.25">
      <c r="T214" s="152"/>
      <c r="U214" s="135"/>
      <c r="V214" s="135"/>
      <c r="W214" s="135"/>
      <c r="X214" s="135"/>
      <c r="Y214" s="137"/>
      <c r="Z214" s="137"/>
      <c r="AA214" s="137"/>
      <c r="AB214" s="137"/>
      <c r="AC214" s="137"/>
      <c r="AD214" s="137"/>
      <c r="AE214" s="137"/>
      <c r="AF214" s="137"/>
      <c r="AG214" s="135"/>
    </row>
    <row r="215" spans="20:33" x14ac:dyDescent="0.25">
      <c r="T215" s="152"/>
      <c r="U215" s="135"/>
      <c r="V215" s="135"/>
      <c r="W215" s="135"/>
      <c r="X215" s="135"/>
      <c r="Y215" s="137"/>
      <c r="Z215" s="137"/>
      <c r="AA215" s="137"/>
      <c r="AB215" s="137"/>
      <c r="AC215" s="137"/>
      <c r="AD215" s="137"/>
      <c r="AE215" s="137"/>
      <c r="AF215" s="137"/>
      <c r="AG215" s="135"/>
    </row>
    <row r="216" spans="20:33" x14ac:dyDescent="0.25">
      <c r="T216" s="152"/>
      <c r="U216" s="135"/>
      <c r="V216" s="135"/>
      <c r="W216" s="135"/>
      <c r="X216" s="135"/>
      <c r="Y216" s="137"/>
      <c r="Z216" s="137"/>
      <c r="AA216" s="137"/>
      <c r="AB216" s="137"/>
      <c r="AC216" s="137"/>
      <c r="AD216" s="137"/>
      <c r="AE216" s="137"/>
      <c r="AF216" s="137"/>
      <c r="AG216" s="135"/>
    </row>
    <row r="217" spans="20:33" x14ac:dyDescent="0.25">
      <c r="T217" s="152"/>
      <c r="U217" s="135"/>
      <c r="V217" s="135"/>
      <c r="W217" s="135"/>
      <c r="X217" s="135"/>
      <c r="Y217" s="137"/>
      <c r="Z217" s="137"/>
      <c r="AA217" s="137"/>
      <c r="AB217" s="137"/>
      <c r="AC217" s="137"/>
      <c r="AD217" s="137"/>
      <c r="AE217" s="137"/>
      <c r="AF217" s="137"/>
      <c r="AG217" s="135"/>
    </row>
    <row r="218" spans="20:33" x14ac:dyDescent="0.25">
      <c r="T218" s="152"/>
      <c r="U218" s="135"/>
      <c r="V218" s="135"/>
      <c r="W218" s="135"/>
      <c r="X218" s="135"/>
      <c r="Y218" s="137"/>
      <c r="Z218" s="137"/>
      <c r="AA218" s="137"/>
      <c r="AB218" s="137"/>
      <c r="AC218" s="137"/>
      <c r="AD218" s="137"/>
      <c r="AE218" s="137"/>
      <c r="AF218" s="137"/>
      <c r="AG218" s="135"/>
    </row>
    <row r="219" spans="20:33" x14ac:dyDescent="0.25">
      <c r="T219" s="152"/>
      <c r="U219" s="135"/>
      <c r="V219" s="135"/>
      <c r="W219" s="135"/>
      <c r="X219" s="135"/>
      <c r="Y219" s="137"/>
      <c r="Z219" s="137"/>
      <c r="AA219" s="137"/>
      <c r="AB219" s="137"/>
      <c r="AC219" s="137"/>
      <c r="AD219" s="137"/>
      <c r="AE219" s="137"/>
      <c r="AF219" s="137"/>
      <c r="AG219" s="135"/>
    </row>
    <row r="220" spans="20:33" x14ac:dyDescent="0.25">
      <c r="T220" s="152"/>
      <c r="U220" s="135"/>
      <c r="V220" s="135"/>
      <c r="W220" s="135"/>
      <c r="X220" s="135"/>
      <c r="Y220" s="137"/>
      <c r="Z220" s="137"/>
      <c r="AA220" s="137"/>
      <c r="AB220" s="137"/>
      <c r="AC220" s="137"/>
      <c r="AD220" s="137"/>
      <c r="AE220" s="137"/>
      <c r="AF220" s="137"/>
      <c r="AG220" s="135"/>
    </row>
    <row r="221" spans="20:33" x14ac:dyDescent="0.25">
      <c r="T221" s="152"/>
      <c r="U221" s="135"/>
      <c r="V221" s="135"/>
      <c r="W221" s="135"/>
      <c r="X221" s="135"/>
      <c r="Y221" s="137"/>
      <c r="Z221" s="137"/>
      <c r="AA221" s="137"/>
      <c r="AB221" s="137"/>
      <c r="AC221" s="137"/>
      <c r="AD221" s="137"/>
      <c r="AE221" s="137"/>
      <c r="AF221" s="137"/>
      <c r="AG221" s="135"/>
    </row>
    <row r="222" spans="20:33" x14ac:dyDescent="0.25">
      <c r="T222" s="152"/>
      <c r="U222" s="135"/>
      <c r="V222" s="135"/>
      <c r="W222" s="135"/>
      <c r="X222" s="135"/>
      <c r="Y222" s="137"/>
      <c r="Z222" s="137"/>
      <c r="AA222" s="137"/>
      <c r="AB222" s="137"/>
      <c r="AC222" s="137"/>
      <c r="AD222" s="137"/>
      <c r="AE222" s="137"/>
      <c r="AF222" s="137"/>
      <c r="AG222" s="135"/>
    </row>
    <row r="223" spans="20:33" x14ac:dyDescent="0.25">
      <c r="T223" s="152"/>
      <c r="U223" s="135"/>
      <c r="V223" s="135"/>
      <c r="W223" s="135"/>
      <c r="X223" s="135"/>
      <c r="Y223" s="137"/>
      <c r="Z223" s="137"/>
      <c r="AA223" s="137"/>
      <c r="AB223" s="137"/>
      <c r="AC223" s="137"/>
      <c r="AD223" s="137"/>
      <c r="AE223" s="137"/>
      <c r="AF223" s="137"/>
      <c r="AG223" s="135"/>
    </row>
    <row r="224" spans="20:33" x14ac:dyDescent="0.25">
      <c r="T224" s="152"/>
      <c r="U224" s="135"/>
      <c r="V224" s="135"/>
      <c r="W224" s="135"/>
      <c r="X224" s="135"/>
      <c r="Y224" s="137"/>
      <c r="Z224" s="137"/>
      <c r="AA224" s="137"/>
      <c r="AB224" s="137"/>
      <c r="AC224" s="137"/>
      <c r="AD224" s="137"/>
      <c r="AE224" s="137"/>
      <c r="AF224" s="137"/>
      <c r="AG224" s="135"/>
    </row>
    <row r="225" spans="20:33" x14ac:dyDescent="0.25">
      <c r="T225" s="152"/>
      <c r="U225" s="135"/>
      <c r="V225" s="135"/>
      <c r="W225" s="135"/>
      <c r="X225" s="135"/>
      <c r="Y225" s="137"/>
      <c r="Z225" s="137"/>
      <c r="AA225" s="137"/>
      <c r="AB225" s="137"/>
      <c r="AC225" s="137"/>
      <c r="AD225" s="137"/>
      <c r="AE225" s="137"/>
      <c r="AF225" s="137"/>
      <c r="AG225" s="135"/>
    </row>
    <row r="226" spans="20:33" x14ac:dyDescent="0.25">
      <c r="T226" s="152"/>
      <c r="U226" s="135"/>
      <c r="V226" s="135"/>
      <c r="W226" s="135"/>
      <c r="X226" s="135"/>
      <c r="Y226" s="137"/>
      <c r="Z226" s="137"/>
      <c r="AA226" s="137"/>
      <c r="AB226" s="137"/>
      <c r="AC226" s="137"/>
      <c r="AD226" s="137"/>
      <c r="AE226" s="137"/>
      <c r="AF226" s="137"/>
      <c r="AG226" s="135"/>
    </row>
    <row r="227" spans="20:33" x14ac:dyDescent="0.25">
      <c r="T227" s="152"/>
      <c r="U227" s="135"/>
      <c r="V227" s="135"/>
      <c r="W227" s="135"/>
      <c r="X227" s="135"/>
      <c r="Y227" s="137"/>
      <c r="Z227" s="137"/>
      <c r="AA227" s="137"/>
      <c r="AB227" s="137"/>
      <c r="AC227" s="137"/>
      <c r="AD227" s="137"/>
      <c r="AE227" s="137"/>
      <c r="AF227" s="137"/>
      <c r="AG227" s="135"/>
    </row>
    <row r="228" spans="20:33" x14ac:dyDescent="0.25">
      <c r="T228" s="152"/>
      <c r="U228" s="135"/>
      <c r="V228" s="135"/>
      <c r="W228" s="135"/>
      <c r="X228" s="135"/>
      <c r="Y228" s="137"/>
      <c r="Z228" s="137"/>
      <c r="AA228" s="137"/>
      <c r="AB228" s="137"/>
      <c r="AC228" s="137"/>
      <c r="AD228" s="137"/>
      <c r="AE228" s="137"/>
      <c r="AF228" s="137"/>
      <c r="AG228" s="135"/>
    </row>
    <row r="229" spans="20:33" x14ac:dyDescent="0.25">
      <c r="T229" s="152"/>
      <c r="U229" s="135"/>
      <c r="V229" s="135"/>
      <c r="W229" s="135"/>
      <c r="X229" s="135"/>
      <c r="Y229" s="137"/>
      <c r="Z229" s="137"/>
      <c r="AA229" s="137"/>
      <c r="AB229" s="137"/>
      <c r="AC229" s="137"/>
      <c r="AD229" s="137"/>
      <c r="AE229" s="137"/>
      <c r="AF229" s="137"/>
      <c r="AG229" s="135"/>
    </row>
    <row r="230" spans="20:33" x14ac:dyDescent="0.25">
      <c r="T230" s="152"/>
      <c r="U230" s="135"/>
      <c r="V230" s="135"/>
      <c r="W230" s="135"/>
      <c r="X230" s="135"/>
      <c r="Y230" s="137"/>
      <c r="Z230" s="137"/>
      <c r="AA230" s="137"/>
      <c r="AB230" s="137"/>
      <c r="AC230" s="137"/>
      <c r="AD230" s="137"/>
      <c r="AE230" s="137"/>
      <c r="AF230" s="137"/>
      <c r="AG230" s="135"/>
    </row>
    <row r="231" spans="20:33" x14ac:dyDescent="0.25">
      <c r="T231" s="152"/>
      <c r="U231" s="135"/>
      <c r="V231" s="135"/>
      <c r="W231" s="135"/>
      <c r="X231" s="135"/>
      <c r="Y231" s="137"/>
      <c r="Z231" s="137"/>
      <c r="AA231" s="137"/>
      <c r="AB231" s="137"/>
      <c r="AC231" s="137"/>
      <c r="AD231" s="137"/>
      <c r="AE231" s="137"/>
      <c r="AF231" s="137"/>
      <c r="AG231" s="135"/>
    </row>
    <row r="232" spans="20:33" x14ac:dyDescent="0.25">
      <c r="T232" s="152"/>
      <c r="U232" s="135"/>
      <c r="V232" s="135"/>
      <c r="W232" s="135"/>
      <c r="X232" s="135"/>
      <c r="Y232" s="137"/>
      <c r="Z232" s="137"/>
      <c r="AA232" s="137"/>
      <c r="AB232" s="137"/>
      <c r="AC232" s="137"/>
      <c r="AD232" s="137"/>
      <c r="AE232" s="137"/>
      <c r="AF232" s="137"/>
      <c r="AG232" s="135"/>
    </row>
    <row r="233" spans="20:33" x14ac:dyDescent="0.25">
      <c r="T233" s="152"/>
      <c r="U233" s="135"/>
      <c r="V233" s="135"/>
      <c r="W233" s="135"/>
      <c r="X233" s="135"/>
      <c r="Y233" s="137"/>
      <c r="Z233" s="137"/>
      <c r="AA233" s="137"/>
      <c r="AB233" s="140"/>
      <c r="AC233" s="137"/>
      <c r="AD233" s="137"/>
      <c r="AE233" s="137"/>
      <c r="AF233" s="137"/>
      <c r="AG233" s="135"/>
    </row>
    <row r="234" spans="20:33" x14ac:dyDescent="0.25">
      <c r="T234" s="152"/>
      <c r="U234" s="135"/>
      <c r="V234" s="135"/>
      <c r="W234" s="135"/>
      <c r="X234" s="135"/>
      <c r="Y234" s="137"/>
      <c r="Z234" s="137"/>
      <c r="AA234" s="137"/>
      <c r="AB234" s="140"/>
      <c r="AC234" s="137"/>
      <c r="AD234" s="137"/>
      <c r="AE234" s="137"/>
      <c r="AF234" s="137"/>
      <c r="AG234" s="135"/>
    </row>
    <row r="235" spans="20:33" x14ac:dyDescent="0.25">
      <c r="T235" s="152"/>
      <c r="U235" s="135"/>
      <c r="V235" s="135"/>
      <c r="W235" s="135"/>
      <c r="X235" s="135"/>
      <c r="Y235" s="137"/>
      <c r="Z235" s="137"/>
      <c r="AA235" s="137"/>
      <c r="AB235" s="140"/>
      <c r="AC235" s="137"/>
      <c r="AD235" s="137"/>
      <c r="AE235" s="137"/>
      <c r="AF235" s="137"/>
      <c r="AG235" s="135"/>
    </row>
    <row r="236" spans="20:33" x14ac:dyDescent="0.25">
      <c r="T236" s="152"/>
      <c r="U236" s="135"/>
      <c r="V236" s="135"/>
      <c r="W236" s="135"/>
      <c r="X236" s="135"/>
      <c r="Y236" s="137"/>
      <c r="Z236" s="137"/>
      <c r="AA236" s="137"/>
      <c r="AB236" s="140"/>
      <c r="AC236" s="137"/>
      <c r="AD236" s="135"/>
      <c r="AE236" s="137"/>
      <c r="AF236" s="135"/>
      <c r="AG236" s="135"/>
    </row>
    <row r="237" spans="20:33" x14ac:dyDescent="0.25">
      <c r="T237" s="152"/>
      <c r="U237" s="135"/>
      <c r="V237" s="135"/>
      <c r="W237" s="135"/>
      <c r="X237" s="135"/>
      <c r="Y237" s="137"/>
      <c r="Z237" s="137"/>
      <c r="AA237" s="137"/>
      <c r="AB237" s="140"/>
      <c r="AC237" s="137"/>
      <c r="AD237" s="135"/>
      <c r="AE237" s="137"/>
      <c r="AF237" s="135"/>
      <c r="AG237" s="135"/>
    </row>
    <row r="238" spans="20:33" x14ac:dyDescent="0.25">
      <c r="T238" s="152"/>
      <c r="U238" s="135"/>
      <c r="V238" s="135"/>
      <c r="W238" s="135"/>
      <c r="X238" s="135"/>
      <c r="Y238" s="137"/>
      <c r="Z238" s="137"/>
      <c r="AA238" s="137"/>
      <c r="AB238" s="140"/>
      <c r="AC238" s="137"/>
      <c r="AD238" s="135"/>
      <c r="AE238" s="137"/>
      <c r="AF238" s="135"/>
      <c r="AG238" s="135"/>
    </row>
    <row r="239" spans="20:33" x14ac:dyDescent="0.25">
      <c r="T239" s="152"/>
      <c r="U239" s="135"/>
      <c r="V239" s="135"/>
      <c r="W239" s="135"/>
      <c r="X239" s="135"/>
      <c r="Y239" s="137"/>
      <c r="Z239" s="137"/>
      <c r="AA239" s="137"/>
      <c r="AB239" s="137"/>
      <c r="AC239" s="137"/>
      <c r="AD239" s="137"/>
      <c r="AE239" s="137"/>
      <c r="AF239" s="137"/>
      <c r="AG239" s="135"/>
    </row>
    <row r="240" spans="20:33" x14ac:dyDescent="0.25">
      <c r="T240" s="152"/>
      <c r="U240" s="135"/>
      <c r="V240" s="135"/>
      <c r="W240" s="135"/>
      <c r="X240" s="135"/>
      <c r="Y240" s="137"/>
      <c r="Z240" s="137"/>
      <c r="AA240" s="137"/>
      <c r="AB240" s="137"/>
      <c r="AC240" s="137"/>
      <c r="AD240" s="137"/>
      <c r="AE240" s="137"/>
      <c r="AF240" s="137"/>
      <c r="AG240" s="135"/>
    </row>
    <row r="241" spans="20:33" x14ac:dyDescent="0.25">
      <c r="T241" s="152"/>
      <c r="U241" s="135"/>
      <c r="V241" s="135"/>
      <c r="W241" s="135"/>
      <c r="X241" s="135"/>
      <c r="Y241" s="137"/>
      <c r="Z241" s="137"/>
      <c r="AA241" s="137"/>
      <c r="AB241" s="137"/>
      <c r="AC241" s="137"/>
      <c r="AD241" s="137"/>
      <c r="AE241" s="137"/>
      <c r="AF241" s="137"/>
      <c r="AG241" s="135"/>
    </row>
    <row r="242" spans="20:33" x14ac:dyDescent="0.25">
      <c r="T242" s="152"/>
      <c r="U242" s="135"/>
      <c r="V242" s="135"/>
      <c r="W242" s="135"/>
      <c r="X242" s="135"/>
      <c r="Y242" s="137"/>
      <c r="Z242" s="137"/>
      <c r="AA242" s="137"/>
      <c r="AB242" s="137"/>
      <c r="AC242" s="137"/>
      <c r="AD242" s="137"/>
      <c r="AE242" s="137"/>
      <c r="AF242" s="137"/>
      <c r="AG242" s="135"/>
    </row>
    <row r="243" spans="20:33" x14ac:dyDescent="0.25">
      <c r="T243" s="152"/>
      <c r="U243" s="135"/>
      <c r="V243" s="135"/>
      <c r="W243" s="135"/>
      <c r="X243" s="135"/>
      <c r="Y243" s="137"/>
      <c r="Z243" s="137"/>
      <c r="AA243" s="137"/>
      <c r="AB243" s="137"/>
      <c r="AC243" s="137"/>
      <c r="AD243" s="137"/>
      <c r="AE243" s="137"/>
      <c r="AF243" s="137"/>
      <c r="AG243" s="135"/>
    </row>
    <row r="244" spans="20:33" x14ac:dyDescent="0.25">
      <c r="T244" s="152"/>
      <c r="U244" s="135"/>
      <c r="V244" s="135"/>
      <c r="W244" s="135"/>
      <c r="X244" s="135"/>
      <c r="Y244" s="137"/>
      <c r="Z244" s="137"/>
      <c r="AA244" s="137"/>
      <c r="AB244" s="137"/>
      <c r="AC244" s="137"/>
      <c r="AD244" s="137"/>
      <c r="AE244" s="137"/>
      <c r="AF244" s="137"/>
      <c r="AG244" s="135"/>
    </row>
    <row r="245" spans="20:33" x14ac:dyDescent="0.25">
      <c r="T245" s="152"/>
      <c r="U245" s="135"/>
      <c r="V245" s="135"/>
      <c r="W245" s="135"/>
      <c r="X245" s="135"/>
      <c r="Y245" s="137"/>
      <c r="Z245" s="137"/>
      <c r="AA245" s="137"/>
      <c r="AB245" s="137"/>
      <c r="AC245" s="137"/>
      <c r="AD245" s="137"/>
      <c r="AE245" s="137"/>
      <c r="AF245" s="137"/>
      <c r="AG245" s="135"/>
    </row>
    <row r="246" spans="20:33" x14ac:dyDescent="0.25">
      <c r="T246" s="152"/>
      <c r="U246" s="135"/>
      <c r="V246" s="135"/>
      <c r="W246" s="135"/>
      <c r="X246" s="135"/>
      <c r="Y246" s="137"/>
      <c r="Z246" s="137"/>
      <c r="AA246" s="137"/>
      <c r="AB246" s="137"/>
      <c r="AC246" s="137"/>
      <c r="AD246" s="137"/>
      <c r="AE246" s="137"/>
      <c r="AF246" s="137"/>
      <c r="AG246" s="135"/>
    </row>
    <row r="247" spans="20:33" x14ac:dyDescent="0.25">
      <c r="T247" s="152"/>
      <c r="U247" s="138"/>
      <c r="V247" s="138"/>
      <c r="W247" s="138"/>
      <c r="X247" s="138"/>
      <c r="Y247" s="139"/>
      <c r="Z247" s="139"/>
      <c r="AA247" s="139"/>
      <c r="AB247" s="139"/>
      <c r="AC247" s="139"/>
      <c r="AD247" s="139"/>
      <c r="AE247" s="139"/>
      <c r="AF247" s="139"/>
      <c r="AG247" s="138"/>
    </row>
    <row r="248" spans="20:33" x14ac:dyDescent="0.25">
      <c r="T248" s="152"/>
      <c r="U248" s="138"/>
      <c r="V248" s="138"/>
      <c r="W248" s="138"/>
      <c r="X248" s="138"/>
      <c r="Y248" s="139"/>
      <c r="Z248" s="139"/>
      <c r="AA248" s="139"/>
      <c r="AB248" s="156"/>
      <c r="AC248" s="139"/>
      <c r="AD248" s="138"/>
      <c r="AE248" s="139"/>
      <c r="AF248" s="139"/>
      <c r="AG248" s="138"/>
    </row>
    <row r="249" spans="20:33" x14ac:dyDescent="0.25">
      <c r="T249" s="152"/>
      <c r="U249" s="138"/>
      <c r="V249" s="138"/>
      <c r="W249" s="138"/>
      <c r="X249" s="138"/>
      <c r="Y249" s="139"/>
      <c r="Z249" s="139"/>
      <c r="AA249" s="139"/>
      <c r="AB249" s="139"/>
      <c r="AC249" s="139"/>
      <c r="AD249" s="139"/>
      <c r="AE249" s="139"/>
      <c r="AF249" s="139"/>
      <c r="AG249" s="138"/>
    </row>
    <row r="250" spans="20:33" x14ac:dyDescent="0.25">
      <c r="T250" s="152"/>
      <c r="U250" s="138"/>
      <c r="V250" s="138"/>
      <c r="W250" s="138"/>
      <c r="X250" s="138"/>
      <c r="Y250" s="139"/>
      <c r="Z250" s="139"/>
      <c r="AA250" s="139"/>
      <c r="AB250" s="139"/>
      <c r="AC250" s="139"/>
      <c r="AD250" s="139"/>
      <c r="AE250" s="139"/>
      <c r="AF250" s="139"/>
      <c r="AG250" s="138"/>
    </row>
    <row r="251" spans="20:33" x14ac:dyDescent="0.25">
      <c r="T251" s="152"/>
      <c r="U251" s="135"/>
      <c r="V251" s="135"/>
      <c r="W251" s="135"/>
      <c r="X251" s="135"/>
      <c r="Y251" s="137"/>
      <c r="Z251" s="137"/>
      <c r="AA251" s="137"/>
      <c r="AB251" s="137"/>
      <c r="AC251" s="137"/>
      <c r="AD251" s="137"/>
      <c r="AE251" s="137"/>
      <c r="AF251" s="137"/>
      <c r="AG251" s="135"/>
    </row>
    <row r="252" spans="20:33" x14ac:dyDescent="0.25">
      <c r="T252" s="152"/>
      <c r="U252" s="155"/>
      <c r="V252" s="155"/>
      <c r="W252" s="155"/>
      <c r="X252" s="155"/>
      <c r="Y252" s="154"/>
      <c r="Z252" s="154"/>
      <c r="AA252" s="154"/>
      <c r="AB252" s="154"/>
      <c r="AC252" s="154"/>
      <c r="AD252" s="154"/>
      <c r="AE252" s="154"/>
      <c r="AF252" s="154"/>
      <c r="AG252" s="155"/>
    </row>
    <row r="253" spans="20:33" x14ac:dyDescent="0.25">
      <c r="T253" s="152"/>
      <c r="U253" s="135"/>
      <c r="V253" s="135"/>
      <c r="W253" s="135"/>
      <c r="X253" s="135"/>
      <c r="Y253" s="137"/>
      <c r="Z253" s="137"/>
      <c r="AA253" s="137"/>
      <c r="AB253" s="137"/>
      <c r="AC253" s="137"/>
      <c r="AD253" s="137"/>
      <c r="AE253" s="137"/>
      <c r="AF253" s="137"/>
      <c r="AG253" s="135"/>
    </row>
    <row r="254" spans="20:33" x14ac:dyDescent="0.25">
      <c r="T254" s="152"/>
      <c r="U254" s="135"/>
      <c r="V254" s="135"/>
      <c r="W254" s="135"/>
      <c r="X254" s="135"/>
      <c r="Y254" s="137"/>
      <c r="Z254" s="137"/>
      <c r="AA254" s="137"/>
      <c r="AB254" s="137"/>
      <c r="AC254" s="137"/>
      <c r="AD254" s="137"/>
      <c r="AE254" s="137"/>
      <c r="AF254" s="137"/>
      <c r="AG254" s="135"/>
    </row>
    <row r="255" spans="20:33" x14ac:dyDescent="0.25">
      <c r="T255" s="152"/>
      <c r="U255" s="135"/>
      <c r="V255" s="135"/>
      <c r="W255" s="135"/>
      <c r="X255" s="135"/>
      <c r="Y255" s="137"/>
      <c r="Z255" s="137"/>
      <c r="AA255" s="137"/>
      <c r="AB255" s="137"/>
      <c r="AC255" s="137"/>
      <c r="AD255" s="137"/>
      <c r="AE255" s="137"/>
      <c r="AF255" s="137"/>
      <c r="AG255" s="135"/>
    </row>
    <row r="256" spans="20:33" x14ac:dyDescent="0.25">
      <c r="T256" s="152"/>
      <c r="U256" s="135"/>
      <c r="V256" s="135"/>
      <c r="W256" s="135"/>
      <c r="X256" s="135"/>
      <c r="Y256" s="137"/>
      <c r="Z256" s="137"/>
      <c r="AA256" s="137"/>
      <c r="AB256" s="137"/>
      <c r="AC256" s="137"/>
      <c r="AD256" s="137"/>
      <c r="AE256" s="137"/>
      <c r="AF256" s="137"/>
      <c r="AG256" s="135"/>
    </row>
    <row r="257" spans="20:33" x14ac:dyDescent="0.25">
      <c r="T257" s="152"/>
      <c r="U257" s="135"/>
      <c r="V257" s="135"/>
      <c r="W257" s="135"/>
      <c r="X257" s="135"/>
      <c r="Y257" s="137"/>
      <c r="Z257" s="137"/>
      <c r="AA257" s="137"/>
      <c r="AB257" s="137"/>
      <c r="AC257" s="137"/>
      <c r="AD257" s="137"/>
      <c r="AE257" s="137"/>
      <c r="AF257" s="137"/>
      <c r="AG257" s="135"/>
    </row>
    <row r="258" spans="20:33" x14ac:dyDescent="0.25">
      <c r="T258" s="152"/>
      <c r="U258" s="135"/>
      <c r="V258" s="135"/>
      <c r="W258" s="135"/>
      <c r="X258" s="135"/>
      <c r="Y258" s="137"/>
      <c r="Z258" s="137"/>
      <c r="AA258" s="137"/>
      <c r="AB258" s="137"/>
      <c r="AC258" s="137"/>
      <c r="AD258" s="137"/>
      <c r="AE258" s="137"/>
      <c r="AF258" s="137"/>
      <c r="AG258" s="135"/>
    </row>
    <row r="259" spans="20:33" x14ac:dyDescent="0.25">
      <c r="T259" s="152"/>
      <c r="U259" s="135"/>
      <c r="V259" s="135"/>
      <c r="W259" s="135"/>
      <c r="X259" s="135"/>
      <c r="Y259" s="137"/>
      <c r="Z259" s="137"/>
      <c r="AA259" s="137"/>
      <c r="AB259" s="137"/>
      <c r="AC259" s="137"/>
      <c r="AD259" s="137"/>
      <c r="AE259" s="137"/>
      <c r="AF259" s="137"/>
      <c r="AG259" s="135"/>
    </row>
    <row r="260" spans="20:33" x14ac:dyDescent="0.25">
      <c r="T260" s="152"/>
      <c r="U260" s="135"/>
      <c r="V260" s="135"/>
      <c r="W260" s="135"/>
      <c r="X260" s="135"/>
      <c r="Y260" s="137"/>
      <c r="Z260" s="137"/>
      <c r="AA260" s="137"/>
      <c r="AB260" s="137"/>
      <c r="AC260" s="137"/>
      <c r="AD260" s="137"/>
      <c r="AE260" s="137"/>
      <c r="AF260" s="137"/>
      <c r="AG260" s="135"/>
    </row>
    <row r="261" spans="20:33" x14ac:dyDescent="0.25">
      <c r="T261" s="152"/>
      <c r="U261" s="135"/>
      <c r="V261" s="135"/>
      <c r="W261" s="135"/>
      <c r="X261" s="135"/>
      <c r="Y261" s="137"/>
      <c r="Z261" s="137"/>
      <c r="AA261" s="137"/>
      <c r="AB261" s="137"/>
      <c r="AC261" s="137"/>
      <c r="AD261" s="137"/>
      <c r="AE261" s="137"/>
      <c r="AF261" s="137"/>
      <c r="AG261" s="135"/>
    </row>
    <row r="262" spans="20:33" x14ac:dyDescent="0.25">
      <c r="T262" s="152"/>
      <c r="U262" s="135"/>
      <c r="V262" s="135"/>
      <c r="W262" s="135"/>
      <c r="X262" s="135"/>
      <c r="Y262" s="137"/>
      <c r="Z262" s="137"/>
      <c r="AA262" s="137"/>
      <c r="AB262" s="137"/>
      <c r="AC262" s="137"/>
      <c r="AD262" s="137"/>
      <c r="AE262" s="137"/>
      <c r="AF262" s="137"/>
      <c r="AG262" s="135"/>
    </row>
    <row r="263" spans="20:33" x14ac:dyDescent="0.25">
      <c r="T263" s="152"/>
      <c r="U263" s="135"/>
      <c r="V263" s="135"/>
      <c r="W263" s="135"/>
      <c r="X263" s="135"/>
      <c r="Y263" s="137"/>
      <c r="Z263" s="137"/>
      <c r="AA263" s="137"/>
      <c r="AB263" s="137"/>
      <c r="AC263" s="137"/>
      <c r="AD263" s="137"/>
      <c r="AE263" s="137"/>
      <c r="AF263" s="137"/>
      <c r="AG263" s="135"/>
    </row>
    <row r="264" spans="20:33" x14ac:dyDescent="0.25">
      <c r="T264" s="152"/>
      <c r="U264" s="135"/>
      <c r="V264" s="135"/>
      <c r="W264" s="135"/>
      <c r="X264" s="135"/>
      <c r="Y264" s="137"/>
      <c r="Z264" s="137"/>
      <c r="AA264" s="137"/>
      <c r="AB264" s="137"/>
      <c r="AC264" s="137"/>
      <c r="AD264" s="137"/>
      <c r="AE264" s="137"/>
      <c r="AF264" s="137"/>
      <c r="AG264" s="135"/>
    </row>
    <row r="265" spans="20:33" x14ac:dyDescent="0.25">
      <c r="T265" s="152"/>
      <c r="U265" s="135"/>
      <c r="V265" s="135"/>
      <c r="W265" s="135"/>
      <c r="X265" s="135"/>
      <c r="Y265" s="137"/>
      <c r="Z265" s="137"/>
      <c r="AA265" s="137"/>
      <c r="AB265" s="137"/>
      <c r="AC265" s="137"/>
      <c r="AD265" s="137"/>
      <c r="AE265" s="137"/>
      <c r="AF265" s="137"/>
      <c r="AG265" s="135"/>
    </row>
    <row r="266" spans="20:33" x14ac:dyDescent="0.25">
      <c r="T266" s="152"/>
      <c r="U266" s="135"/>
      <c r="V266" s="135"/>
      <c r="W266" s="135"/>
      <c r="X266" s="135"/>
      <c r="Y266" s="137"/>
      <c r="Z266" s="137"/>
      <c r="AA266" s="137"/>
      <c r="AB266" s="137"/>
      <c r="AC266" s="137"/>
      <c r="AD266" s="137"/>
      <c r="AE266" s="137"/>
      <c r="AF266" s="137"/>
      <c r="AG266" s="135"/>
    </row>
    <row r="267" spans="20:33" x14ac:dyDescent="0.25">
      <c r="T267" s="152"/>
      <c r="U267" s="135"/>
      <c r="V267" s="135"/>
      <c r="W267" s="135"/>
      <c r="X267" s="135"/>
      <c r="Y267" s="137"/>
      <c r="Z267" s="137"/>
      <c r="AA267" s="137"/>
      <c r="AB267" s="137"/>
      <c r="AC267" s="137"/>
      <c r="AD267" s="137"/>
      <c r="AE267" s="137"/>
      <c r="AF267" s="137"/>
      <c r="AG267" s="135"/>
    </row>
    <row r="268" spans="20:33" x14ac:dyDescent="0.25">
      <c r="T268" s="152"/>
      <c r="U268" s="135"/>
      <c r="V268" s="135"/>
      <c r="W268" s="135"/>
      <c r="X268" s="135"/>
      <c r="Y268" s="137"/>
      <c r="Z268" s="137"/>
      <c r="AA268" s="137"/>
      <c r="AB268" s="137"/>
      <c r="AC268" s="137"/>
      <c r="AD268" s="137"/>
      <c r="AE268" s="137"/>
      <c r="AF268" s="137"/>
      <c r="AG268" s="135"/>
    </row>
    <row r="269" spans="20:33" x14ac:dyDescent="0.25">
      <c r="T269" s="152"/>
      <c r="U269" s="135"/>
      <c r="V269" s="135"/>
      <c r="W269" s="135"/>
      <c r="X269" s="135"/>
      <c r="Y269" s="137"/>
      <c r="Z269" s="137"/>
      <c r="AA269" s="137"/>
      <c r="AB269" s="137"/>
      <c r="AC269" s="137"/>
      <c r="AD269" s="137"/>
      <c r="AE269" s="137"/>
      <c r="AF269" s="137"/>
      <c r="AG269" s="135"/>
    </row>
    <row r="270" spans="20:33" x14ac:dyDescent="0.25">
      <c r="T270" s="152"/>
      <c r="U270" s="135"/>
      <c r="V270" s="135"/>
      <c r="W270" s="135"/>
      <c r="X270" s="135"/>
      <c r="Y270" s="137"/>
      <c r="Z270" s="137"/>
      <c r="AA270" s="137"/>
      <c r="AB270" s="137"/>
      <c r="AC270" s="137"/>
      <c r="AD270" s="137"/>
      <c r="AE270" s="137"/>
      <c r="AF270" s="137"/>
      <c r="AG270" s="135"/>
    </row>
    <row r="271" spans="20:33" x14ac:dyDescent="0.25">
      <c r="T271" s="152"/>
      <c r="U271" s="135"/>
      <c r="V271" s="135"/>
      <c r="W271" s="135"/>
      <c r="X271" s="135"/>
      <c r="Y271" s="137"/>
      <c r="Z271" s="137"/>
      <c r="AA271" s="137"/>
      <c r="AB271" s="137"/>
      <c r="AC271" s="137"/>
      <c r="AD271" s="137"/>
      <c r="AE271" s="137"/>
      <c r="AF271" s="137"/>
      <c r="AG271" s="135"/>
    </row>
    <row r="272" spans="20:33" x14ac:dyDescent="0.25">
      <c r="T272" s="152"/>
      <c r="U272" s="135"/>
      <c r="V272" s="135"/>
      <c r="W272" s="135"/>
      <c r="X272" s="135"/>
      <c r="Y272" s="137"/>
      <c r="Z272" s="137"/>
      <c r="AA272" s="137"/>
      <c r="AB272" s="137"/>
      <c r="AC272" s="137"/>
      <c r="AD272" s="137"/>
      <c r="AE272" s="137"/>
      <c r="AF272" s="137"/>
      <c r="AG272" s="135"/>
    </row>
    <row r="273" spans="20:33" x14ac:dyDescent="0.25">
      <c r="T273" s="152"/>
      <c r="U273" s="135"/>
      <c r="V273" s="135"/>
      <c r="W273" s="135"/>
      <c r="X273" s="135"/>
      <c r="Y273" s="137"/>
      <c r="Z273" s="137"/>
      <c r="AA273" s="137"/>
      <c r="AB273" s="137"/>
      <c r="AC273" s="137"/>
      <c r="AD273" s="137"/>
      <c r="AE273" s="137"/>
      <c r="AF273" s="137"/>
      <c r="AG273" s="135"/>
    </row>
    <row r="274" spans="20:33" x14ac:dyDescent="0.25">
      <c r="T274" s="152"/>
      <c r="U274" s="135"/>
      <c r="V274" s="135"/>
      <c r="W274" s="135"/>
      <c r="X274" s="135"/>
      <c r="Y274" s="137"/>
      <c r="Z274" s="137"/>
      <c r="AA274" s="137"/>
      <c r="AB274" s="137"/>
      <c r="AC274" s="137"/>
      <c r="AD274" s="137"/>
      <c r="AE274" s="137"/>
      <c r="AF274" s="137"/>
      <c r="AG274" s="135"/>
    </row>
    <row r="275" spans="20:33" x14ac:dyDescent="0.25">
      <c r="T275" s="152"/>
      <c r="U275" s="135"/>
      <c r="V275" s="135"/>
      <c r="W275" s="135"/>
      <c r="X275" s="135"/>
      <c r="Y275" s="137"/>
      <c r="Z275" s="137"/>
      <c r="AA275" s="137"/>
      <c r="AB275" s="137"/>
      <c r="AC275" s="137"/>
      <c r="AD275" s="137"/>
      <c r="AE275" s="137"/>
      <c r="AF275" s="137"/>
      <c r="AG275" s="135"/>
    </row>
    <row r="276" spans="20:33" x14ac:dyDescent="0.25">
      <c r="T276" s="152"/>
      <c r="U276" s="135"/>
      <c r="V276" s="135"/>
      <c r="W276" s="135"/>
      <c r="X276" s="135"/>
      <c r="Y276" s="137"/>
      <c r="Z276" s="137"/>
      <c r="AA276" s="137"/>
      <c r="AB276" s="137"/>
      <c r="AC276" s="137"/>
      <c r="AD276" s="137"/>
      <c r="AE276" s="137"/>
      <c r="AF276" s="137"/>
      <c r="AG276" s="135"/>
    </row>
    <row r="277" spans="20:33" x14ac:dyDescent="0.25">
      <c r="T277" s="152"/>
      <c r="U277" s="135"/>
      <c r="V277" s="135"/>
      <c r="W277" s="135"/>
      <c r="X277" s="135"/>
      <c r="Y277" s="137"/>
      <c r="Z277" s="137"/>
      <c r="AA277" s="137"/>
      <c r="AB277" s="137"/>
      <c r="AC277" s="137"/>
      <c r="AD277" s="137"/>
      <c r="AE277" s="137"/>
      <c r="AF277" s="137"/>
      <c r="AG277" s="135"/>
    </row>
    <row r="278" spans="20:33" x14ac:dyDescent="0.25">
      <c r="T278" s="152"/>
      <c r="U278" s="135"/>
      <c r="V278" s="135"/>
      <c r="W278" s="135"/>
      <c r="X278" s="135"/>
      <c r="Y278" s="137"/>
      <c r="Z278" s="137"/>
      <c r="AA278" s="137"/>
      <c r="AB278" s="137"/>
      <c r="AC278" s="137"/>
      <c r="AD278" s="137"/>
      <c r="AE278" s="137"/>
      <c r="AF278" s="137"/>
      <c r="AG278" s="135"/>
    </row>
    <row r="279" spans="20:33" x14ac:dyDescent="0.25">
      <c r="T279" s="152"/>
      <c r="U279" s="135"/>
      <c r="V279" s="135"/>
      <c r="W279" s="135"/>
      <c r="X279" s="135"/>
      <c r="Y279" s="137"/>
      <c r="Z279" s="137"/>
      <c r="AA279" s="137"/>
      <c r="AB279" s="140"/>
      <c r="AC279" s="137"/>
      <c r="AD279" s="135"/>
      <c r="AE279" s="137"/>
      <c r="AF279" s="137"/>
      <c r="AG279" s="135"/>
    </row>
    <row r="280" spans="20:33" x14ac:dyDescent="0.25">
      <c r="T280" s="152"/>
      <c r="U280" s="135"/>
      <c r="V280" s="135"/>
      <c r="W280" s="135"/>
      <c r="X280" s="135"/>
      <c r="Y280" s="137"/>
      <c r="Z280" s="137"/>
      <c r="AA280" s="137"/>
      <c r="AB280" s="137"/>
      <c r="AC280" s="137"/>
      <c r="AD280" s="137"/>
      <c r="AE280" s="137"/>
      <c r="AF280" s="137"/>
      <c r="AG280" s="135"/>
    </row>
    <row r="281" spans="20:33" x14ac:dyDescent="0.25">
      <c r="U281" s="134"/>
      <c r="V281" s="134"/>
      <c r="W281" s="134"/>
      <c r="X281" s="134"/>
      <c r="Y281" s="136"/>
      <c r="Z281" s="136"/>
      <c r="AA281" s="136"/>
      <c r="AB281" s="136"/>
      <c r="AC281" s="136"/>
      <c r="AD281" s="136"/>
      <c r="AE281" s="136"/>
      <c r="AF281" s="136"/>
      <c r="AG281" s="134"/>
    </row>
    <row r="282" spans="20:33" x14ac:dyDescent="0.25">
      <c r="U282" s="134"/>
      <c r="V282" s="134"/>
      <c r="W282" s="134"/>
      <c r="X282" s="134"/>
      <c r="Y282" s="136"/>
      <c r="Z282" s="136"/>
      <c r="AA282" s="136"/>
      <c r="AB282" s="136"/>
      <c r="AC282" s="136"/>
      <c r="AD282" s="136"/>
      <c r="AE282" s="136"/>
      <c r="AF282" s="136"/>
      <c r="AG282" s="134"/>
    </row>
    <row r="283" spans="20:33" x14ac:dyDescent="0.25">
      <c r="U283" s="134"/>
      <c r="V283" s="134"/>
      <c r="W283" s="134"/>
      <c r="X283" s="134"/>
      <c r="Y283" s="136"/>
      <c r="Z283" s="136"/>
      <c r="AA283" s="136"/>
      <c r="AB283" s="136"/>
      <c r="AC283" s="136"/>
      <c r="AD283" s="136"/>
      <c r="AE283" s="136"/>
      <c r="AF283" s="136"/>
      <c r="AG283" s="134"/>
    </row>
    <row r="284" spans="20:33" x14ac:dyDescent="0.25">
      <c r="U284" s="134"/>
      <c r="V284" s="134"/>
      <c r="W284" s="134"/>
      <c r="X284" s="134"/>
      <c r="Y284" s="136"/>
      <c r="Z284" s="136"/>
      <c r="AA284" s="136"/>
      <c r="AB284" s="136"/>
      <c r="AC284" s="136"/>
      <c r="AD284" s="136"/>
      <c r="AE284" s="136"/>
      <c r="AF284" s="136"/>
      <c r="AG284" s="134"/>
    </row>
    <row r="285" spans="20:33" x14ac:dyDescent="0.25">
      <c r="U285" s="134"/>
      <c r="V285" s="134"/>
      <c r="W285" s="134"/>
      <c r="X285" s="134"/>
      <c r="Y285" s="136"/>
      <c r="Z285" s="136"/>
      <c r="AA285" s="136"/>
      <c r="AB285" s="136"/>
      <c r="AC285" s="136"/>
      <c r="AD285" s="136"/>
      <c r="AE285" s="136"/>
      <c r="AF285" s="136"/>
      <c r="AG285" s="134"/>
    </row>
    <row r="286" spans="20:33" x14ac:dyDescent="0.25">
      <c r="U286" s="138"/>
      <c r="V286" s="138"/>
      <c r="W286" s="138"/>
      <c r="X286" s="138"/>
      <c r="Y286" s="139"/>
      <c r="Z286" s="139"/>
      <c r="AA286" s="139"/>
      <c r="AB286" s="139"/>
      <c r="AC286" s="139"/>
      <c r="AD286" s="139"/>
      <c r="AE286" s="139"/>
      <c r="AF286" s="139"/>
      <c r="AG286" s="138"/>
    </row>
    <row r="287" spans="20:33" x14ac:dyDescent="0.25">
      <c r="U287" s="134"/>
      <c r="V287" s="134"/>
      <c r="W287" s="134"/>
      <c r="X287" s="134"/>
      <c r="Y287" s="136"/>
      <c r="Z287" s="136"/>
      <c r="AA287" s="136"/>
      <c r="AB287" s="136"/>
      <c r="AC287" s="136"/>
      <c r="AD287" s="136"/>
      <c r="AE287" s="136"/>
      <c r="AF287" s="136"/>
      <c r="AG287" s="134"/>
    </row>
    <row r="288" spans="20:33" x14ac:dyDescent="0.25">
      <c r="U288" s="134"/>
      <c r="V288" s="134"/>
      <c r="W288" s="134"/>
      <c r="X288" s="134"/>
      <c r="Y288" s="136"/>
      <c r="Z288" s="136"/>
      <c r="AA288" s="136"/>
      <c r="AB288" s="136"/>
      <c r="AC288" s="136"/>
      <c r="AD288" s="136"/>
      <c r="AE288" s="136"/>
      <c r="AF288" s="136"/>
      <c r="AG288" s="134"/>
    </row>
    <row r="289" spans="21:33" x14ac:dyDescent="0.25">
      <c r="U289" s="134"/>
      <c r="V289" s="134"/>
      <c r="W289" s="134"/>
      <c r="X289" s="134"/>
      <c r="Y289" s="136"/>
      <c r="Z289" s="136"/>
      <c r="AA289" s="136"/>
      <c r="AB289" s="136"/>
      <c r="AC289" s="136"/>
      <c r="AD289" s="136"/>
      <c r="AE289" s="136"/>
      <c r="AF289" s="136"/>
      <c r="AG289" s="134"/>
    </row>
    <row r="290" spans="21:33" x14ac:dyDescent="0.25">
      <c r="U290" s="134"/>
      <c r="V290" s="134"/>
      <c r="W290" s="134"/>
      <c r="X290" s="134"/>
      <c r="Y290" s="136"/>
      <c r="Z290" s="136"/>
      <c r="AA290" s="136"/>
      <c r="AB290" s="136"/>
      <c r="AC290" s="136"/>
      <c r="AD290" s="136"/>
      <c r="AE290" s="136"/>
      <c r="AF290" s="136"/>
      <c r="AG290" s="134"/>
    </row>
    <row r="291" spans="21:33" x14ac:dyDescent="0.25">
      <c r="U291" s="134"/>
      <c r="V291" s="134"/>
      <c r="W291" s="134"/>
      <c r="X291" s="134"/>
      <c r="Y291" s="136"/>
      <c r="Z291" s="136"/>
      <c r="AA291" s="136"/>
      <c r="AB291" s="136"/>
      <c r="AC291" s="136"/>
      <c r="AD291" s="136"/>
      <c r="AE291" s="136"/>
      <c r="AF291" s="136"/>
      <c r="AG291" s="134"/>
    </row>
    <row r="292" spans="21:33" x14ac:dyDescent="0.25">
      <c r="U292" s="134"/>
      <c r="V292" s="134"/>
      <c r="W292" s="134"/>
      <c r="X292" s="134"/>
      <c r="Y292" s="136"/>
      <c r="Z292" s="136"/>
      <c r="AA292" s="136"/>
      <c r="AB292" s="136"/>
      <c r="AC292" s="136"/>
      <c r="AD292" s="136"/>
      <c r="AE292" s="136"/>
      <c r="AF292" s="136"/>
      <c r="AG292" s="134"/>
    </row>
    <row r="293" spans="21:33" x14ac:dyDescent="0.25">
      <c r="U293" s="134"/>
      <c r="V293" s="134"/>
      <c r="W293" s="134"/>
      <c r="X293" s="134"/>
      <c r="Y293" s="136"/>
      <c r="Z293" s="136"/>
      <c r="AA293" s="136"/>
      <c r="AB293" s="136"/>
      <c r="AC293" s="136"/>
      <c r="AD293" s="136"/>
      <c r="AE293" s="136"/>
      <c r="AF293" s="136"/>
      <c r="AG293" s="134"/>
    </row>
    <row r="294" spans="21:33" x14ac:dyDescent="0.25">
      <c r="U294" s="134"/>
      <c r="V294" s="134"/>
      <c r="W294" s="134"/>
      <c r="X294" s="134"/>
      <c r="Y294" s="136"/>
      <c r="Z294" s="136"/>
      <c r="AA294" s="136"/>
      <c r="AB294" s="136"/>
      <c r="AC294" s="136"/>
      <c r="AD294" s="136"/>
      <c r="AE294" s="136"/>
      <c r="AF294" s="136"/>
      <c r="AG294" s="134"/>
    </row>
    <row r="295" spans="21:33" x14ac:dyDescent="0.25">
      <c r="U295" s="134"/>
      <c r="V295" s="134"/>
      <c r="W295" s="134"/>
      <c r="X295" s="134"/>
      <c r="Y295" s="136"/>
      <c r="Z295" s="136"/>
      <c r="AA295" s="136"/>
      <c r="AB295" s="136"/>
      <c r="AC295" s="136"/>
      <c r="AD295" s="136"/>
      <c r="AE295" s="136"/>
      <c r="AF295" s="136"/>
      <c r="AG295" s="134"/>
    </row>
    <row r="296" spans="21:33" x14ac:dyDescent="0.25">
      <c r="U296" s="134"/>
      <c r="V296" s="134"/>
      <c r="W296" s="134"/>
      <c r="X296" s="134"/>
      <c r="Y296" s="136"/>
      <c r="Z296" s="136"/>
      <c r="AA296" s="136"/>
      <c r="AB296" s="136"/>
      <c r="AC296" s="136"/>
      <c r="AD296" s="136"/>
      <c r="AE296" s="136"/>
      <c r="AF296" s="136"/>
      <c r="AG296" s="134"/>
    </row>
    <row r="297" spans="21:33" x14ac:dyDescent="0.25">
      <c r="U297" s="134"/>
      <c r="V297" s="134"/>
      <c r="W297" s="134"/>
      <c r="X297" s="134"/>
      <c r="Y297" s="136"/>
      <c r="Z297" s="136"/>
      <c r="AA297" s="136"/>
      <c r="AB297" s="136"/>
      <c r="AC297" s="136"/>
      <c r="AD297" s="136"/>
      <c r="AE297" s="136"/>
      <c r="AF297" s="136"/>
      <c r="AG297" s="134"/>
    </row>
    <row r="298" spans="21:33" x14ac:dyDescent="0.25">
      <c r="U298" s="134"/>
      <c r="V298" s="134"/>
      <c r="W298" s="134"/>
      <c r="X298" s="134"/>
      <c r="Y298" s="136"/>
      <c r="Z298" s="136"/>
      <c r="AA298" s="136"/>
      <c r="AB298" s="136"/>
      <c r="AC298" s="136"/>
      <c r="AD298" s="136"/>
      <c r="AE298" s="136"/>
      <c r="AF298" s="136"/>
      <c r="AG298" s="134"/>
    </row>
    <row r="299" spans="21:33" x14ac:dyDescent="0.25">
      <c r="U299" s="134"/>
      <c r="V299" s="134"/>
      <c r="W299" s="134"/>
      <c r="X299" s="134"/>
      <c r="Y299" s="136"/>
      <c r="Z299" s="136"/>
      <c r="AA299" s="136"/>
      <c r="AB299" s="136"/>
      <c r="AC299" s="136"/>
      <c r="AD299" s="136"/>
      <c r="AE299" s="136"/>
      <c r="AF299" s="136"/>
      <c r="AG299" s="134"/>
    </row>
    <row r="300" spans="21:33" x14ac:dyDescent="0.25">
      <c r="U300" s="134"/>
      <c r="V300" s="134"/>
      <c r="W300" s="134"/>
      <c r="X300" s="134"/>
      <c r="Y300" s="136"/>
      <c r="Z300" s="136"/>
      <c r="AA300" s="136"/>
      <c r="AB300" s="136"/>
      <c r="AC300" s="136"/>
      <c r="AD300" s="136"/>
      <c r="AE300" s="136"/>
      <c r="AF300" s="136"/>
      <c r="AG300" s="134"/>
    </row>
    <row r="301" spans="21:33" x14ac:dyDescent="0.25">
      <c r="U301" s="60"/>
      <c r="V301" s="60"/>
      <c r="W301" s="60"/>
      <c r="X301" s="60"/>
      <c r="Y301" s="60"/>
      <c r="Z301" s="60"/>
      <c r="AA301" s="60"/>
      <c r="AB301" s="60"/>
      <c r="AC301" s="60"/>
      <c r="AD301" s="60"/>
      <c r="AE301" s="60"/>
      <c r="AF301" s="60"/>
      <c r="AG301" s="60"/>
    </row>
    <row r="302" spans="21:33" x14ac:dyDescent="0.25">
      <c r="U302" s="134"/>
      <c r="V302" s="134"/>
      <c r="W302" s="134"/>
      <c r="X302" s="134"/>
      <c r="Y302" s="136"/>
      <c r="Z302" s="136"/>
      <c r="AA302" s="136"/>
      <c r="AB302" s="136"/>
      <c r="AC302" s="136"/>
      <c r="AD302" s="136"/>
      <c r="AE302" s="136"/>
      <c r="AF302" s="136"/>
      <c r="AG302" s="134"/>
    </row>
    <row r="303" spans="21:33" x14ac:dyDescent="0.25">
      <c r="U303" s="134"/>
      <c r="V303" s="134"/>
      <c r="W303" s="134"/>
      <c r="X303" s="134"/>
      <c r="Y303" s="136"/>
      <c r="Z303" s="136"/>
      <c r="AA303" s="136"/>
      <c r="AB303" s="136"/>
      <c r="AC303" s="136"/>
      <c r="AD303" s="136"/>
      <c r="AE303" s="136"/>
      <c r="AF303" s="136"/>
      <c r="AG303" s="134"/>
    </row>
    <row r="304" spans="21:33" x14ac:dyDescent="0.25">
      <c r="U304" s="134"/>
      <c r="V304" s="134"/>
      <c r="W304" s="134"/>
      <c r="X304" s="134"/>
      <c r="Y304" s="136"/>
      <c r="Z304" s="136"/>
      <c r="AA304" s="136"/>
      <c r="AB304" s="136"/>
      <c r="AC304" s="136"/>
      <c r="AD304" s="136"/>
      <c r="AE304" s="136"/>
      <c r="AF304" s="136"/>
      <c r="AG304" s="134"/>
    </row>
    <row r="305" spans="21:33" x14ac:dyDescent="0.25">
      <c r="U305" s="134"/>
      <c r="V305" s="134"/>
      <c r="W305" s="134"/>
      <c r="X305" s="134"/>
      <c r="Y305" s="136"/>
      <c r="Z305" s="136"/>
      <c r="AA305" s="136"/>
      <c r="AB305" s="136"/>
      <c r="AC305" s="136"/>
      <c r="AD305" s="136"/>
      <c r="AE305" s="136"/>
      <c r="AF305" s="136"/>
      <c r="AG305" s="134"/>
    </row>
    <row r="306" spans="21:33" x14ac:dyDescent="0.25">
      <c r="U306" s="134"/>
      <c r="V306" s="134"/>
      <c r="W306" s="134"/>
      <c r="X306" s="134"/>
      <c r="Y306" s="136"/>
      <c r="Z306" s="136"/>
      <c r="AA306" s="136"/>
      <c r="AB306" s="136"/>
      <c r="AC306" s="136"/>
      <c r="AD306" s="136"/>
      <c r="AE306" s="136"/>
      <c r="AF306" s="136"/>
      <c r="AG306" s="134"/>
    </row>
    <row r="307" spans="21:33" x14ac:dyDescent="0.25">
      <c r="U307" s="134"/>
      <c r="V307" s="134"/>
      <c r="W307" s="134"/>
      <c r="X307" s="134"/>
      <c r="Y307" s="136"/>
      <c r="Z307" s="136"/>
      <c r="AA307" s="136"/>
      <c r="AB307" s="136"/>
      <c r="AC307" s="136"/>
      <c r="AD307" s="136"/>
      <c r="AE307" s="136"/>
      <c r="AF307" s="136"/>
      <c r="AG307" s="134"/>
    </row>
    <row r="308" spans="21:33" x14ac:dyDescent="0.25">
      <c r="U308" s="134"/>
      <c r="V308" s="134"/>
      <c r="W308" s="134"/>
      <c r="X308" s="134"/>
      <c r="Y308" s="136"/>
      <c r="Z308" s="136"/>
      <c r="AA308" s="136"/>
      <c r="AB308" s="136"/>
      <c r="AC308" s="136"/>
      <c r="AD308" s="136"/>
      <c r="AE308" s="136"/>
      <c r="AF308" s="136"/>
      <c r="AG308" s="134"/>
    </row>
    <row r="309" spans="21:33" x14ac:dyDescent="0.25">
      <c r="U309" s="134"/>
      <c r="V309" s="134"/>
      <c r="W309" s="134"/>
      <c r="X309" s="134"/>
      <c r="Y309" s="136"/>
      <c r="Z309" s="136"/>
      <c r="AA309" s="136"/>
      <c r="AB309" s="136"/>
      <c r="AC309" s="136"/>
      <c r="AD309" s="136"/>
      <c r="AE309" s="136"/>
      <c r="AF309" s="136"/>
      <c r="AG309" s="134"/>
    </row>
    <row r="310" spans="21:33" x14ac:dyDescent="0.25">
      <c r="U310" s="134"/>
      <c r="V310" s="134"/>
      <c r="W310" s="134"/>
      <c r="X310" s="134"/>
      <c r="Y310" s="136"/>
      <c r="Z310" s="136"/>
      <c r="AA310" s="136"/>
      <c r="AB310" s="136"/>
      <c r="AC310" s="136"/>
      <c r="AD310" s="136"/>
      <c r="AE310" s="136"/>
      <c r="AF310" s="136"/>
      <c r="AG310" s="134"/>
    </row>
    <row r="311" spans="21:33" x14ac:dyDescent="0.25">
      <c r="U311" s="134"/>
      <c r="V311" s="134"/>
      <c r="W311" s="134"/>
      <c r="X311" s="134"/>
      <c r="Y311" s="136"/>
      <c r="Z311" s="136"/>
      <c r="AA311" s="136"/>
      <c r="AB311" s="136"/>
      <c r="AC311" s="136"/>
      <c r="AD311" s="136"/>
      <c r="AE311" s="136"/>
      <c r="AF311" s="136"/>
      <c r="AG311" s="134"/>
    </row>
    <row r="312" spans="21:33" x14ac:dyDescent="0.25">
      <c r="U312" s="134"/>
      <c r="V312" s="134"/>
      <c r="W312" s="134"/>
      <c r="X312" s="134"/>
      <c r="Y312" s="136"/>
      <c r="Z312" s="136"/>
      <c r="AA312" s="136"/>
      <c r="AB312" s="136"/>
      <c r="AC312" s="136"/>
      <c r="AD312" s="136"/>
      <c r="AE312" s="136"/>
      <c r="AF312" s="136"/>
      <c r="AG312" s="134"/>
    </row>
    <row r="313" spans="21:33" x14ac:dyDescent="0.25">
      <c r="U313" s="134"/>
      <c r="V313" s="134"/>
      <c r="W313" s="134"/>
      <c r="X313" s="134"/>
      <c r="Y313" s="136"/>
      <c r="Z313" s="136"/>
      <c r="AA313" s="136"/>
      <c r="AB313" s="136"/>
      <c r="AC313" s="136"/>
      <c r="AD313" s="136"/>
      <c r="AE313" s="136"/>
      <c r="AF313" s="136"/>
      <c r="AG313" s="134"/>
    </row>
    <row r="314" spans="21:33" x14ac:dyDescent="0.25">
      <c r="U314" s="134"/>
      <c r="V314" s="134"/>
      <c r="W314" s="134"/>
      <c r="X314" s="134"/>
      <c r="Y314" s="136"/>
      <c r="Z314" s="136"/>
      <c r="AA314" s="136"/>
      <c r="AB314" s="136"/>
      <c r="AC314" s="136"/>
      <c r="AD314" s="136"/>
      <c r="AE314" s="136"/>
      <c r="AF314" s="136"/>
      <c r="AG314" s="134"/>
    </row>
    <row r="315" spans="21:33" x14ac:dyDescent="0.25">
      <c r="U315" s="134"/>
      <c r="V315" s="134"/>
      <c r="W315" s="134"/>
      <c r="X315" s="134"/>
      <c r="Y315" s="136"/>
      <c r="Z315" s="136"/>
      <c r="AA315" s="136"/>
      <c r="AB315" s="136"/>
      <c r="AC315" s="136"/>
      <c r="AD315" s="136"/>
      <c r="AE315" s="136"/>
      <c r="AF315" s="136"/>
      <c r="AG315" s="134"/>
    </row>
    <row r="316" spans="21:33" x14ac:dyDescent="0.25">
      <c r="U316" s="134"/>
      <c r="V316" s="134"/>
      <c r="W316" s="134"/>
      <c r="X316" s="134"/>
      <c r="Y316" s="136"/>
      <c r="Z316" s="136"/>
      <c r="AA316" s="136"/>
      <c r="AB316" s="136"/>
      <c r="AC316" s="136"/>
      <c r="AD316" s="136"/>
      <c r="AE316" s="136"/>
      <c r="AF316" s="136"/>
      <c r="AG316" s="134"/>
    </row>
    <row r="317" spans="21:33" x14ac:dyDescent="0.25">
      <c r="U317" s="134"/>
      <c r="V317" s="134"/>
      <c r="W317" s="134"/>
      <c r="X317" s="134"/>
      <c r="Y317" s="136"/>
      <c r="Z317" s="136"/>
      <c r="AA317" s="136"/>
      <c r="AB317" s="136"/>
      <c r="AC317" s="136"/>
      <c r="AD317" s="136"/>
      <c r="AE317" s="136"/>
      <c r="AF317" s="136"/>
      <c r="AG317" s="134"/>
    </row>
    <row r="318" spans="21:33" x14ac:dyDescent="0.25">
      <c r="U318" s="134"/>
      <c r="V318" s="134"/>
      <c r="W318" s="134"/>
      <c r="X318" s="134"/>
      <c r="Y318" s="136"/>
      <c r="Z318" s="136"/>
      <c r="AA318" s="136"/>
      <c r="AB318" s="136"/>
      <c r="AC318" s="136"/>
      <c r="AD318" s="136"/>
      <c r="AE318" s="136"/>
      <c r="AF318" s="136"/>
      <c r="AG318" s="134"/>
    </row>
    <row r="319" spans="21:33" x14ac:dyDescent="0.25">
      <c r="U319" s="134"/>
      <c r="V319" s="134"/>
      <c r="W319" s="134"/>
      <c r="X319" s="134"/>
      <c r="Y319" s="136"/>
      <c r="Z319" s="136"/>
      <c r="AA319" s="136"/>
      <c r="AB319" s="136"/>
      <c r="AC319" s="136"/>
      <c r="AD319" s="136"/>
      <c r="AE319" s="136"/>
      <c r="AF319" s="136"/>
      <c r="AG319" s="134"/>
    </row>
    <row r="320" spans="21:33" x14ac:dyDescent="0.25">
      <c r="U320" s="134"/>
      <c r="V320" s="134"/>
      <c r="W320" s="134"/>
      <c r="X320" s="134"/>
      <c r="Y320" s="136"/>
      <c r="Z320" s="136"/>
      <c r="AA320" s="136"/>
      <c r="AB320" s="136"/>
      <c r="AC320" s="136"/>
      <c r="AD320" s="136"/>
      <c r="AE320" s="136"/>
      <c r="AF320" s="136"/>
      <c r="AG320" s="134"/>
    </row>
    <row r="321" spans="21:33" x14ac:dyDescent="0.25">
      <c r="U321" s="134"/>
      <c r="V321" s="134"/>
      <c r="W321" s="134"/>
      <c r="X321" s="134"/>
      <c r="Y321" s="136"/>
      <c r="Z321" s="136"/>
      <c r="AA321" s="136"/>
      <c r="AB321" s="136"/>
      <c r="AC321" s="136"/>
      <c r="AD321" s="136"/>
      <c r="AE321" s="136"/>
      <c r="AF321" s="136"/>
      <c r="AG321" s="134"/>
    </row>
    <row r="322" spans="21:33" x14ac:dyDescent="0.25">
      <c r="U322" s="134"/>
      <c r="V322" s="134"/>
      <c r="W322" s="134"/>
      <c r="X322" s="134"/>
      <c r="Y322" s="136"/>
      <c r="Z322" s="136"/>
      <c r="AA322" s="136"/>
      <c r="AB322" s="136"/>
      <c r="AC322" s="136"/>
      <c r="AD322" s="136"/>
      <c r="AE322" s="136"/>
      <c r="AF322" s="136"/>
      <c r="AG322" s="134"/>
    </row>
    <row r="323" spans="21:33" x14ac:dyDescent="0.25">
      <c r="U323" s="134"/>
      <c r="V323" s="134"/>
      <c r="W323" s="134"/>
      <c r="X323" s="134"/>
      <c r="Y323" s="136"/>
      <c r="Z323" s="136"/>
      <c r="AA323" s="136"/>
      <c r="AB323" s="136"/>
      <c r="AC323" s="136"/>
      <c r="AD323" s="136"/>
      <c r="AE323" s="136"/>
      <c r="AF323" s="136"/>
      <c r="AG323" s="134"/>
    </row>
    <row r="324" spans="21:33" x14ac:dyDescent="0.25">
      <c r="U324" s="134"/>
      <c r="V324" s="134"/>
      <c r="W324" s="134"/>
      <c r="X324" s="134"/>
      <c r="Y324" s="136"/>
      <c r="Z324" s="136"/>
      <c r="AA324" s="136"/>
      <c r="AB324" s="136"/>
      <c r="AC324" s="136"/>
      <c r="AD324" s="136"/>
      <c r="AE324" s="136"/>
      <c r="AF324" s="136"/>
      <c r="AG324" s="134"/>
    </row>
    <row r="325" spans="21:33" x14ac:dyDescent="0.25">
      <c r="U325" s="134"/>
      <c r="V325" s="134"/>
      <c r="W325" s="134"/>
      <c r="X325" s="134"/>
      <c r="Y325" s="136"/>
      <c r="Z325" s="136"/>
      <c r="AA325" s="136"/>
      <c r="AB325" s="136"/>
      <c r="AC325" s="136"/>
      <c r="AD325" s="136"/>
      <c r="AE325" s="136"/>
      <c r="AF325" s="136"/>
      <c r="AG325" s="134"/>
    </row>
    <row r="326" spans="21:33" x14ac:dyDescent="0.25">
      <c r="U326" s="134"/>
      <c r="V326" s="134"/>
      <c r="W326" s="134"/>
      <c r="X326" s="134"/>
      <c r="Y326" s="136"/>
      <c r="Z326" s="136"/>
      <c r="AA326" s="136"/>
      <c r="AB326" s="136"/>
      <c r="AC326" s="136"/>
      <c r="AD326" s="136"/>
      <c r="AE326" s="136"/>
      <c r="AF326" s="136"/>
      <c r="AG326" s="134"/>
    </row>
    <row r="327" spans="21:33" x14ac:dyDescent="0.25">
      <c r="U327" s="134"/>
      <c r="V327" s="134"/>
      <c r="W327" s="134"/>
      <c r="X327" s="134"/>
      <c r="Y327" s="136"/>
      <c r="Z327" s="136"/>
      <c r="AA327" s="136"/>
      <c r="AB327" s="136"/>
      <c r="AC327" s="136"/>
      <c r="AD327" s="136"/>
      <c r="AE327" s="136"/>
      <c r="AF327" s="136"/>
      <c r="AG327" s="134"/>
    </row>
    <row r="328" spans="21:33" x14ac:dyDescent="0.25">
      <c r="U328" s="134"/>
      <c r="V328" s="134"/>
      <c r="W328" s="134"/>
      <c r="X328" s="134"/>
      <c r="Y328" s="136"/>
      <c r="Z328" s="136"/>
      <c r="AA328" s="136"/>
      <c r="AB328" s="136"/>
      <c r="AC328" s="136"/>
      <c r="AD328" s="136"/>
      <c r="AE328" s="136"/>
      <c r="AF328" s="136"/>
      <c r="AG328" s="134"/>
    </row>
    <row r="329" spans="21:33" x14ac:dyDescent="0.25">
      <c r="U329" s="134"/>
      <c r="V329" s="134"/>
      <c r="W329" s="134"/>
      <c r="X329" s="134"/>
      <c r="Y329" s="136"/>
      <c r="Z329" s="136"/>
      <c r="AA329" s="136"/>
      <c r="AB329" s="136"/>
      <c r="AC329" s="136"/>
      <c r="AD329" s="136"/>
      <c r="AE329" s="136"/>
      <c r="AF329" s="136"/>
      <c r="AG329" s="134"/>
    </row>
    <row r="330" spans="21:33" x14ac:dyDescent="0.25">
      <c r="U330" s="134"/>
      <c r="V330" s="134"/>
      <c r="W330" s="134"/>
      <c r="X330" s="134"/>
      <c r="Y330" s="136"/>
      <c r="Z330" s="136"/>
      <c r="AA330" s="136"/>
      <c r="AB330" s="136"/>
      <c r="AC330" s="136"/>
      <c r="AD330" s="136"/>
      <c r="AE330" s="136"/>
      <c r="AF330" s="136"/>
      <c r="AG330" s="134"/>
    </row>
    <row r="331" spans="21:33" x14ac:dyDescent="0.25">
      <c r="U331" s="134"/>
      <c r="V331" s="134"/>
      <c r="W331" s="134"/>
      <c r="X331" s="134"/>
      <c r="Y331" s="136"/>
      <c r="Z331" s="136"/>
      <c r="AA331" s="136"/>
      <c r="AB331" s="136"/>
      <c r="AC331" s="136"/>
      <c r="AD331" s="136"/>
      <c r="AE331" s="136"/>
      <c r="AF331" s="136"/>
      <c r="AG331" s="134"/>
    </row>
    <row r="332" spans="21:33" x14ac:dyDescent="0.25">
      <c r="U332" s="134"/>
      <c r="V332" s="134"/>
      <c r="W332" s="134"/>
      <c r="X332" s="134"/>
      <c r="Y332" s="136"/>
      <c r="Z332" s="136"/>
      <c r="AA332" s="136"/>
      <c r="AB332" s="136"/>
      <c r="AC332" s="136"/>
      <c r="AD332" s="136"/>
      <c r="AE332" s="136"/>
      <c r="AF332" s="136"/>
      <c r="AG332" s="134"/>
    </row>
    <row r="333" spans="21:33" x14ac:dyDescent="0.25">
      <c r="U333" s="134"/>
      <c r="V333" s="134"/>
      <c r="W333" s="134"/>
      <c r="X333" s="134"/>
      <c r="Y333" s="136"/>
      <c r="Z333" s="136"/>
      <c r="AA333" s="136"/>
      <c r="AB333" s="136"/>
      <c r="AC333" s="136"/>
      <c r="AD333" s="136"/>
      <c r="AE333" s="136"/>
      <c r="AF333" s="136"/>
      <c r="AG333" s="134"/>
    </row>
    <row r="334" spans="21:33" x14ac:dyDescent="0.25">
      <c r="U334" s="134"/>
      <c r="V334" s="134"/>
      <c r="W334" s="134"/>
      <c r="X334" s="134"/>
      <c r="Y334" s="136"/>
      <c r="Z334" s="136"/>
      <c r="AA334" s="136"/>
      <c r="AB334" s="136"/>
      <c r="AC334" s="136"/>
      <c r="AD334" s="136"/>
      <c r="AE334" s="136"/>
      <c r="AF334" s="136"/>
      <c r="AG334" s="134"/>
    </row>
    <row r="335" spans="21:33" x14ac:dyDescent="0.25">
      <c r="U335" s="134"/>
      <c r="V335" s="134"/>
      <c r="W335" s="134"/>
      <c r="X335" s="134"/>
      <c r="Y335" s="136"/>
      <c r="Z335" s="136"/>
      <c r="AA335" s="136"/>
      <c r="AB335" s="136"/>
      <c r="AC335" s="136"/>
      <c r="AD335" s="136"/>
      <c r="AE335" s="136"/>
      <c r="AF335" s="136"/>
      <c r="AG335" s="134"/>
    </row>
    <row r="336" spans="21:33" x14ac:dyDescent="0.25">
      <c r="U336" s="134"/>
      <c r="V336" s="134"/>
      <c r="W336" s="134"/>
      <c r="X336" s="134"/>
      <c r="Y336" s="136"/>
      <c r="Z336" s="136"/>
      <c r="AA336" s="136"/>
      <c r="AB336" s="136"/>
      <c r="AC336" s="136"/>
      <c r="AD336" s="136"/>
      <c r="AE336" s="136"/>
      <c r="AF336" s="136"/>
      <c r="AG336" s="134"/>
    </row>
    <row r="337" spans="21:33" x14ac:dyDescent="0.25">
      <c r="U337" s="134"/>
      <c r="V337" s="134"/>
      <c r="W337" s="134"/>
      <c r="X337" s="134"/>
      <c r="Y337" s="136"/>
      <c r="Z337" s="136"/>
      <c r="AA337" s="136"/>
      <c r="AB337" s="136"/>
      <c r="AC337" s="136"/>
      <c r="AD337" s="136"/>
      <c r="AE337" s="136"/>
      <c r="AF337" s="136"/>
      <c r="AG337" s="134"/>
    </row>
    <row r="338" spans="21:33" x14ac:dyDescent="0.25">
      <c r="U338" s="134"/>
      <c r="V338" s="134"/>
      <c r="W338" s="134"/>
      <c r="X338" s="134"/>
      <c r="Y338" s="136"/>
      <c r="Z338" s="136"/>
      <c r="AA338" s="136"/>
      <c r="AB338" s="136"/>
      <c r="AC338" s="136"/>
      <c r="AD338" s="136"/>
      <c r="AE338" s="136"/>
      <c r="AF338" s="136"/>
      <c r="AG338" s="134"/>
    </row>
    <row r="339" spans="21:33" x14ac:dyDescent="0.25">
      <c r="U339" s="134"/>
      <c r="V339" s="134"/>
      <c r="W339" s="134"/>
      <c r="X339" s="134"/>
      <c r="Y339" s="136"/>
      <c r="Z339" s="136"/>
      <c r="AA339" s="136"/>
      <c r="AB339" s="136"/>
      <c r="AC339" s="136"/>
      <c r="AD339" s="136"/>
      <c r="AE339" s="136"/>
      <c r="AF339" s="136"/>
      <c r="AG339" s="134"/>
    </row>
    <row r="340" spans="21:33" x14ac:dyDescent="0.25">
      <c r="U340" s="134"/>
      <c r="V340" s="134"/>
      <c r="W340" s="134"/>
      <c r="X340" s="134"/>
      <c r="Y340" s="136"/>
      <c r="Z340" s="136"/>
      <c r="AA340" s="136"/>
      <c r="AB340" s="136"/>
      <c r="AC340" s="136"/>
      <c r="AD340" s="136"/>
      <c r="AE340" s="136"/>
      <c r="AF340" s="136"/>
      <c r="AG340" s="134"/>
    </row>
    <row r="341" spans="21:33" x14ac:dyDescent="0.25">
      <c r="U341" s="134"/>
      <c r="V341" s="134"/>
      <c r="W341" s="134"/>
      <c r="X341" s="134"/>
      <c r="Y341" s="136"/>
      <c r="Z341" s="136"/>
      <c r="AA341" s="136"/>
      <c r="AB341" s="136"/>
      <c r="AC341" s="136"/>
      <c r="AD341" s="136"/>
      <c r="AE341" s="136"/>
      <c r="AF341" s="136"/>
      <c r="AG341" s="134"/>
    </row>
    <row r="342" spans="21:33" x14ac:dyDescent="0.25">
      <c r="U342" s="134"/>
      <c r="V342" s="134"/>
      <c r="W342" s="134"/>
      <c r="X342" s="134"/>
      <c r="Y342" s="136"/>
      <c r="Z342" s="136"/>
      <c r="AA342" s="136"/>
      <c r="AB342" s="136"/>
      <c r="AC342" s="136"/>
      <c r="AD342" s="136"/>
      <c r="AE342" s="136"/>
      <c r="AF342" s="136"/>
      <c r="AG342" s="134"/>
    </row>
    <row r="343" spans="21:33" x14ac:dyDescent="0.25">
      <c r="U343" s="134"/>
      <c r="V343" s="134"/>
      <c r="W343" s="134"/>
      <c r="X343" s="134"/>
      <c r="Y343" s="136"/>
      <c r="Z343" s="136"/>
      <c r="AA343" s="136"/>
      <c r="AB343" s="136"/>
      <c r="AC343" s="136"/>
      <c r="AD343" s="136"/>
      <c r="AE343" s="136"/>
      <c r="AF343" s="136"/>
      <c r="AG343" s="134"/>
    </row>
    <row r="344" spans="21:33" x14ac:dyDescent="0.25">
      <c r="U344" s="134"/>
      <c r="V344" s="134"/>
      <c r="W344" s="134"/>
      <c r="X344" s="134"/>
      <c r="Y344" s="136"/>
      <c r="Z344" s="136"/>
      <c r="AA344" s="136"/>
      <c r="AB344" s="136"/>
      <c r="AC344" s="136"/>
      <c r="AD344" s="136"/>
      <c r="AE344" s="136"/>
      <c r="AF344" s="136"/>
      <c r="AG344" s="134"/>
    </row>
    <row r="345" spans="21:33" x14ac:dyDescent="0.25">
      <c r="U345" s="134"/>
      <c r="V345" s="134"/>
      <c r="W345" s="134"/>
      <c r="X345" s="134"/>
      <c r="Y345" s="136"/>
      <c r="Z345" s="136"/>
      <c r="AA345" s="136"/>
      <c r="AB345" s="136"/>
      <c r="AC345" s="136"/>
      <c r="AD345" s="136"/>
      <c r="AE345" s="136"/>
      <c r="AF345" s="136"/>
      <c r="AG345" s="134"/>
    </row>
    <row r="346" spans="21:33" x14ac:dyDescent="0.25">
      <c r="U346" s="134"/>
      <c r="V346" s="134"/>
      <c r="W346" s="134"/>
      <c r="X346" s="134"/>
      <c r="Y346" s="136"/>
      <c r="Z346" s="136"/>
      <c r="AA346" s="136"/>
      <c r="AB346" s="136"/>
      <c r="AC346" s="136"/>
      <c r="AD346" s="136"/>
      <c r="AE346" s="136"/>
      <c r="AF346" s="136"/>
      <c r="AG346" s="134"/>
    </row>
    <row r="347" spans="21:33" x14ac:dyDescent="0.25">
      <c r="U347" s="134"/>
      <c r="V347" s="134"/>
      <c r="W347" s="134"/>
      <c r="X347" s="134"/>
      <c r="Y347" s="136"/>
      <c r="Z347" s="136"/>
      <c r="AA347" s="136"/>
      <c r="AB347" s="136"/>
      <c r="AC347" s="136"/>
      <c r="AD347" s="136"/>
      <c r="AE347" s="136"/>
      <c r="AF347" s="136"/>
      <c r="AG347" s="134"/>
    </row>
    <row r="348" spans="21:33" x14ac:dyDescent="0.25">
      <c r="U348" s="134"/>
      <c r="V348" s="134"/>
      <c r="W348" s="134"/>
      <c r="X348" s="134"/>
      <c r="Y348" s="136"/>
      <c r="Z348" s="136"/>
      <c r="AA348" s="136"/>
      <c r="AB348" s="136"/>
      <c r="AC348" s="136"/>
      <c r="AD348" s="136"/>
      <c r="AE348" s="136"/>
      <c r="AF348" s="136"/>
      <c r="AG348" s="134"/>
    </row>
    <row r="349" spans="21:33" x14ac:dyDescent="0.25">
      <c r="U349" s="134"/>
      <c r="V349" s="134"/>
      <c r="W349" s="134"/>
      <c r="X349" s="134"/>
      <c r="Y349" s="136"/>
      <c r="Z349" s="136"/>
      <c r="AA349" s="136"/>
      <c r="AB349" s="136"/>
      <c r="AC349" s="136"/>
      <c r="AD349" s="136"/>
      <c r="AE349" s="136"/>
      <c r="AF349" s="136"/>
      <c r="AG349" s="134"/>
    </row>
    <row r="350" spans="21:33" x14ac:dyDescent="0.25">
      <c r="U350" s="134"/>
      <c r="V350" s="134"/>
      <c r="W350" s="134"/>
      <c r="X350" s="134"/>
      <c r="Y350" s="136"/>
      <c r="Z350" s="136"/>
      <c r="AA350" s="136"/>
      <c r="AB350" s="136"/>
      <c r="AC350" s="136"/>
      <c r="AD350" s="136"/>
      <c r="AE350" s="136"/>
      <c r="AF350" s="136"/>
      <c r="AG350" s="134"/>
    </row>
    <row r="351" spans="21:33" x14ac:dyDescent="0.25">
      <c r="U351" s="134"/>
      <c r="V351" s="134"/>
      <c r="W351" s="134"/>
      <c r="X351" s="134"/>
      <c r="Y351" s="136"/>
      <c r="Z351" s="136"/>
      <c r="AA351" s="136"/>
      <c r="AB351" s="136"/>
      <c r="AC351" s="136"/>
      <c r="AD351" s="136"/>
      <c r="AE351" s="136"/>
      <c r="AF351" s="136"/>
      <c r="AG351" s="134"/>
    </row>
    <row r="352" spans="21:33" x14ac:dyDescent="0.25">
      <c r="U352" s="134"/>
      <c r="V352" s="134"/>
      <c r="W352" s="134"/>
      <c r="X352" s="134"/>
      <c r="Y352" s="136"/>
      <c r="Z352" s="136"/>
      <c r="AA352" s="136"/>
      <c r="AB352" s="136"/>
      <c r="AC352" s="136"/>
      <c r="AD352" s="136"/>
      <c r="AE352" s="136"/>
      <c r="AF352" s="136"/>
      <c r="AG352" s="134"/>
    </row>
    <row r="353" spans="21:33" x14ac:dyDescent="0.25">
      <c r="U353" s="134"/>
      <c r="V353" s="134"/>
      <c r="W353" s="134"/>
      <c r="X353" s="134"/>
      <c r="Y353" s="136"/>
      <c r="Z353" s="136"/>
      <c r="AA353" s="136"/>
      <c r="AB353" s="136"/>
      <c r="AC353" s="136"/>
      <c r="AD353" s="136"/>
      <c r="AE353" s="136"/>
      <c r="AF353" s="136"/>
      <c r="AG353" s="134"/>
    </row>
    <row r="354" spans="21:33" x14ac:dyDescent="0.25">
      <c r="U354" s="134"/>
      <c r="V354" s="134"/>
      <c r="W354" s="134"/>
      <c r="X354" s="134"/>
      <c r="Y354" s="136"/>
      <c r="Z354" s="136"/>
      <c r="AA354" s="136"/>
      <c r="AB354" s="136"/>
      <c r="AC354" s="136"/>
      <c r="AD354" s="136"/>
      <c r="AE354" s="136"/>
      <c r="AF354" s="136"/>
      <c r="AG354" s="134"/>
    </row>
    <row r="355" spans="21:33" x14ac:dyDescent="0.25">
      <c r="U355" s="134"/>
      <c r="V355" s="134"/>
      <c r="W355" s="134"/>
      <c r="X355" s="134"/>
      <c r="Y355" s="136"/>
      <c r="Z355" s="136"/>
      <c r="AA355" s="136"/>
      <c r="AB355" s="136"/>
      <c r="AC355" s="136"/>
      <c r="AD355" s="136"/>
      <c r="AE355" s="136"/>
      <c r="AF355" s="136"/>
      <c r="AG355" s="134"/>
    </row>
    <row r="356" spans="21:33" x14ac:dyDescent="0.25">
      <c r="U356" s="134"/>
      <c r="V356" s="134"/>
      <c r="W356" s="134"/>
      <c r="X356" s="134"/>
      <c r="Y356" s="136"/>
      <c r="Z356" s="136"/>
      <c r="AA356" s="136"/>
      <c r="AB356" s="136"/>
      <c r="AC356" s="136"/>
      <c r="AD356" s="136"/>
      <c r="AE356" s="136"/>
      <c r="AF356" s="136"/>
      <c r="AG356" s="134"/>
    </row>
    <row r="357" spans="21:33" x14ac:dyDescent="0.25">
      <c r="U357" s="134"/>
      <c r="V357" s="134"/>
      <c r="W357" s="134"/>
      <c r="X357" s="134"/>
      <c r="Y357" s="136"/>
      <c r="Z357" s="136"/>
      <c r="AA357" s="136"/>
      <c r="AB357" s="136"/>
      <c r="AC357" s="136"/>
      <c r="AD357" s="136"/>
      <c r="AE357" s="136"/>
      <c r="AF357" s="136"/>
      <c r="AG357" s="134"/>
    </row>
    <row r="358" spans="21:33" x14ac:dyDescent="0.25">
      <c r="U358" s="134"/>
      <c r="V358" s="134"/>
      <c r="W358" s="134"/>
      <c r="X358" s="134"/>
      <c r="Y358" s="136"/>
      <c r="Z358" s="136"/>
      <c r="AA358" s="136"/>
      <c r="AB358" s="136"/>
      <c r="AC358" s="136"/>
      <c r="AD358" s="136"/>
      <c r="AE358" s="136"/>
      <c r="AF358" s="136"/>
      <c r="AG358" s="134"/>
    </row>
    <row r="359" spans="21:33" x14ac:dyDescent="0.25">
      <c r="U359" s="134"/>
      <c r="V359" s="134"/>
      <c r="W359" s="134"/>
      <c r="X359" s="134"/>
      <c r="Y359" s="136"/>
      <c r="Z359" s="136"/>
      <c r="AA359" s="136"/>
      <c r="AB359" s="136"/>
      <c r="AC359" s="136"/>
      <c r="AD359" s="136"/>
      <c r="AE359" s="136"/>
      <c r="AF359" s="136"/>
      <c r="AG359" s="134"/>
    </row>
    <row r="360" spans="21:33" x14ac:dyDescent="0.25">
      <c r="U360" s="134"/>
      <c r="V360" s="134"/>
      <c r="W360" s="134"/>
      <c r="X360" s="134"/>
      <c r="Y360" s="136"/>
      <c r="Z360" s="136"/>
      <c r="AA360" s="136"/>
      <c r="AB360" s="136"/>
      <c r="AC360" s="136"/>
      <c r="AD360" s="136"/>
      <c r="AE360" s="136"/>
      <c r="AF360" s="136"/>
      <c r="AG360" s="134"/>
    </row>
    <row r="361" spans="21:33" x14ac:dyDescent="0.25">
      <c r="U361" s="134"/>
      <c r="V361" s="134"/>
      <c r="W361" s="134"/>
      <c r="X361" s="134"/>
      <c r="Y361" s="136"/>
      <c r="Z361" s="136"/>
      <c r="AA361" s="136"/>
      <c r="AB361" s="136"/>
      <c r="AC361" s="136"/>
      <c r="AD361" s="136"/>
      <c r="AE361" s="136"/>
      <c r="AF361" s="136"/>
      <c r="AG361" s="134"/>
    </row>
    <row r="362" spans="21:33" x14ac:dyDescent="0.25">
      <c r="U362" s="134"/>
      <c r="V362" s="134"/>
      <c r="W362" s="134"/>
      <c r="X362" s="134"/>
      <c r="Y362" s="136"/>
      <c r="Z362" s="136"/>
      <c r="AA362" s="136"/>
      <c r="AB362" s="136"/>
      <c r="AC362" s="136"/>
      <c r="AD362" s="136"/>
      <c r="AE362" s="136"/>
      <c r="AF362" s="136"/>
      <c r="AG362" s="134"/>
    </row>
    <row r="363" spans="21:33" x14ac:dyDescent="0.25">
      <c r="U363" s="134"/>
      <c r="V363" s="134"/>
      <c r="W363" s="134"/>
      <c r="X363" s="134"/>
      <c r="Y363" s="136"/>
      <c r="Z363" s="136"/>
      <c r="AA363" s="136"/>
      <c r="AB363" s="136"/>
      <c r="AC363" s="136"/>
      <c r="AD363" s="136"/>
      <c r="AE363" s="136"/>
      <c r="AF363" s="136"/>
      <c r="AG363" s="134"/>
    </row>
    <row r="364" spans="21:33" x14ac:dyDescent="0.25">
      <c r="U364" s="134"/>
      <c r="V364" s="134"/>
      <c r="W364" s="134"/>
      <c r="X364" s="134"/>
      <c r="Y364" s="136"/>
      <c r="Z364" s="136"/>
      <c r="AA364" s="136"/>
      <c r="AB364" s="136"/>
      <c r="AC364" s="136"/>
      <c r="AD364" s="136"/>
      <c r="AE364" s="136"/>
      <c r="AF364" s="136"/>
      <c r="AG364" s="134"/>
    </row>
    <row r="365" spans="21:33" x14ac:dyDescent="0.25">
      <c r="U365" s="134"/>
      <c r="V365" s="134"/>
      <c r="W365" s="134"/>
      <c r="X365" s="134"/>
      <c r="Y365" s="136"/>
      <c r="Z365" s="136"/>
      <c r="AA365" s="136"/>
      <c r="AB365" s="136"/>
      <c r="AC365" s="136"/>
      <c r="AD365" s="136"/>
      <c r="AE365" s="136"/>
      <c r="AF365" s="136"/>
      <c r="AG365" s="134"/>
    </row>
    <row r="366" spans="21:33" x14ac:dyDescent="0.25">
      <c r="U366" s="134"/>
      <c r="V366" s="134"/>
      <c r="W366" s="134"/>
      <c r="X366" s="134"/>
      <c r="Y366" s="136"/>
      <c r="Z366" s="136"/>
      <c r="AA366" s="136"/>
      <c r="AB366" s="136"/>
      <c r="AC366" s="136"/>
      <c r="AD366" s="136"/>
      <c r="AE366" s="136"/>
      <c r="AF366" s="136"/>
      <c r="AG366" s="134"/>
    </row>
    <row r="367" spans="21:33" x14ac:dyDescent="0.25">
      <c r="U367" s="134"/>
      <c r="V367" s="134"/>
      <c r="W367" s="134"/>
      <c r="X367" s="134"/>
      <c r="Y367" s="136"/>
      <c r="Z367" s="136"/>
      <c r="AA367" s="136"/>
      <c r="AB367" s="136"/>
      <c r="AC367" s="136"/>
      <c r="AD367" s="136"/>
      <c r="AE367" s="136"/>
      <c r="AF367" s="136"/>
      <c r="AG367" s="134"/>
    </row>
    <row r="368" spans="21:33" x14ac:dyDescent="0.25">
      <c r="U368" s="134"/>
      <c r="V368" s="134"/>
      <c r="W368" s="134"/>
      <c r="X368" s="134"/>
      <c r="Y368" s="136"/>
      <c r="Z368" s="136"/>
      <c r="AA368" s="136"/>
      <c r="AB368" s="136"/>
      <c r="AC368" s="136"/>
      <c r="AD368" s="136"/>
      <c r="AE368" s="136"/>
      <c r="AF368" s="136"/>
      <c r="AG368" s="134"/>
    </row>
    <row r="369" spans="21:33" x14ac:dyDescent="0.25">
      <c r="U369" s="134"/>
      <c r="V369" s="134"/>
      <c r="W369" s="134"/>
      <c r="X369" s="134"/>
      <c r="Y369" s="136"/>
      <c r="Z369" s="136"/>
      <c r="AA369" s="136"/>
      <c r="AB369" s="136"/>
      <c r="AC369" s="136"/>
      <c r="AD369" s="136"/>
      <c r="AE369" s="136"/>
      <c r="AF369" s="136"/>
      <c r="AG369" s="134"/>
    </row>
    <row r="370" spans="21:33" x14ac:dyDescent="0.25">
      <c r="U370" s="134"/>
      <c r="V370" s="134"/>
      <c r="W370" s="134"/>
      <c r="X370" s="134"/>
      <c r="Y370" s="136"/>
      <c r="Z370" s="136"/>
      <c r="AA370" s="136"/>
      <c r="AB370" s="136"/>
      <c r="AC370" s="136"/>
      <c r="AD370" s="136"/>
      <c r="AE370" s="136"/>
      <c r="AF370" s="136"/>
      <c r="AG370" s="134"/>
    </row>
    <row r="371" spans="21:33" x14ac:dyDescent="0.25">
      <c r="U371" s="134"/>
      <c r="V371" s="134"/>
      <c r="W371" s="134"/>
      <c r="X371" s="134"/>
      <c r="Y371" s="136"/>
      <c r="Z371" s="136"/>
      <c r="AA371" s="136"/>
      <c r="AB371" s="136"/>
      <c r="AC371" s="136"/>
      <c r="AD371" s="136"/>
      <c r="AE371" s="136"/>
      <c r="AF371" s="136"/>
      <c r="AG371" s="134"/>
    </row>
    <row r="372" spans="21:33" x14ac:dyDescent="0.25">
      <c r="U372" s="134"/>
      <c r="V372" s="134"/>
      <c r="W372" s="134"/>
      <c r="X372" s="134"/>
      <c r="Y372" s="136"/>
      <c r="Z372" s="136"/>
      <c r="AA372" s="136"/>
      <c r="AB372" s="136"/>
      <c r="AC372" s="136"/>
      <c r="AD372" s="136"/>
      <c r="AE372" s="136"/>
      <c r="AF372" s="136"/>
      <c r="AG372" s="134"/>
    </row>
    <row r="373" spans="21:33" x14ac:dyDescent="0.25">
      <c r="U373" s="134"/>
      <c r="V373" s="134"/>
      <c r="W373" s="134"/>
      <c r="X373" s="134"/>
      <c r="Y373" s="136"/>
      <c r="Z373" s="136"/>
      <c r="AA373" s="136"/>
      <c r="AB373" s="136"/>
      <c r="AC373" s="136"/>
      <c r="AD373" s="136"/>
      <c r="AE373" s="136"/>
      <c r="AF373" s="136"/>
      <c r="AG373" s="134"/>
    </row>
    <row r="374" spans="21:33" x14ac:dyDescent="0.25">
      <c r="U374" s="134"/>
      <c r="V374" s="134"/>
      <c r="W374" s="134"/>
      <c r="X374" s="134"/>
      <c r="Y374" s="136"/>
      <c r="Z374" s="136"/>
      <c r="AA374" s="136"/>
      <c r="AB374" s="136"/>
      <c r="AC374" s="136"/>
      <c r="AD374" s="136"/>
      <c r="AE374" s="136"/>
      <c r="AF374" s="136"/>
      <c r="AG374" s="134"/>
    </row>
    <row r="375" spans="21:33" x14ac:dyDescent="0.25">
      <c r="U375" s="134"/>
      <c r="V375" s="134"/>
      <c r="W375" s="134"/>
      <c r="X375" s="134"/>
      <c r="Y375" s="136"/>
      <c r="Z375" s="136"/>
      <c r="AA375" s="136"/>
      <c r="AB375" s="136"/>
      <c r="AC375" s="136"/>
      <c r="AD375" s="136"/>
      <c r="AE375" s="136"/>
      <c r="AF375" s="136"/>
      <c r="AG375" s="134"/>
    </row>
    <row r="376" spans="21:33" x14ac:dyDescent="0.25">
      <c r="U376" s="134"/>
      <c r="V376" s="134"/>
      <c r="W376" s="134"/>
      <c r="X376" s="134"/>
      <c r="Y376" s="136"/>
      <c r="Z376" s="136"/>
      <c r="AA376" s="136"/>
      <c r="AB376" s="136"/>
      <c r="AC376" s="136"/>
      <c r="AD376" s="136"/>
      <c r="AE376" s="136"/>
      <c r="AF376" s="136"/>
      <c r="AG376" s="134"/>
    </row>
    <row r="377" spans="21:33" x14ac:dyDescent="0.25">
      <c r="U377" s="134"/>
      <c r="V377" s="134"/>
      <c r="W377" s="134"/>
      <c r="X377" s="134"/>
      <c r="Y377" s="136"/>
      <c r="Z377" s="136"/>
      <c r="AA377" s="136"/>
      <c r="AB377" s="136"/>
      <c r="AC377" s="136"/>
      <c r="AD377" s="136"/>
      <c r="AE377" s="136"/>
      <c r="AF377" s="136"/>
      <c r="AG377" s="134"/>
    </row>
    <row r="378" spans="21:33" x14ac:dyDescent="0.25">
      <c r="U378" s="134"/>
      <c r="V378" s="134"/>
      <c r="W378" s="134"/>
      <c r="X378" s="134"/>
      <c r="Y378" s="136"/>
      <c r="Z378" s="136"/>
      <c r="AA378" s="136"/>
      <c r="AB378" s="136"/>
      <c r="AC378" s="136"/>
      <c r="AD378" s="136"/>
      <c r="AE378" s="136"/>
      <c r="AF378" s="136"/>
      <c r="AG378" s="134"/>
    </row>
    <row r="379" spans="21:33" x14ac:dyDescent="0.25">
      <c r="U379" s="134"/>
      <c r="V379" s="134"/>
      <c r="W379" s="134"/>
      <c r="X379" s="134"/>
      <c r="Y379" s="136"/>
      <c r="Z379" s="136"/>
      <c r="AA379" s="136"/>
      <c r="AB379" s="136"/>
      <c r="AC379" s="136"/>
      <c r="AD379" s="136"/>
      <c r="AE379" s="136"/>
      <c r="AF379" s="136"/>
      <c r="AG379" s="134"/>
    </row>
    <row r="380" spans="21:33" x14ac:dyDescent="0.25">
      <c r="U380" s="134"/>
      <c r="V380" s="134"/>
      <c r="W380" s="134"/>
      <c r="X380" s="134"/>
      <c r="Y380" s="136"/>
      <c r="Z380" s="136"/>
      <c r="AA380" s="136"/>
      <c r="AB380" s="136"/>
      <c r="AC380" s="136"/>
      <c r="AD380" s="136"/>
      <c r="AE380" s="136"/>
      <c r="AF380" s="136"/>
      <c r="AG380" s="134"/>
    </row>
    <row r="381" spans="21:33" x14ac:dyDescent="0.25">
      <c r="U381" s="134"/>
      <c r="V381" s="134"/>
      <c r="W381" s="134"/>
      <c r="X381" s="134"/>
      <c r="Y381" s="136"/>
      <c r="Z381" s="136"/>
      <c r="AA381" s="136"/>
      <c r="AB381" s="136"/>
      <c r="AC381" s="136"/>
      <c r="AD381" s="136"/>
      <c r="AE381" s="136"/>
      <c r="AF381" s="136"/>
      <c r="AG381" s="134"/>
    </row>
    <row r="382" spans="21:33" x14ac:dyDescent="0.25">
      <c r="U382" s="134"/>
      <c r="V382" s="134"/>
      <c r="W382" s="134"/>
      <c r="X382" s="134"/>
      <c r="Y382" s="136"/>
      <c r="Z382" s="136"/>
      <c r="AA382" s="136"/>
      <c r="AB382" s="136"/>
      <c r="AC382" s="136"/>
      <c r="AD382" s="136"/>
      <c r="AE382" s="136"/>
      <c r="AF382" s="136"/>
      <c r="AG382" s="134"/>
    </row>
    <row r="383" spans="21:33" x14ac:dyDescent="0.25">
      <c r="U383" s="134"/>
      <c r="V383" s="134"/>
      <c r="W383" s="134"/>
      <c r="X383" s="134"/>
      <c r="Y383" s="136"/>
      <c r="Z383" s="136"/>
      <c r="AA383" s="136"/>
      <c r="AB383" s="136"/>
      <c r="AC383" s="136"/>
      <c r="AD383" s="136"/>
      <c r="AE383" s="136"/>
      <c r="AF383" s="136"/>
      <c r="AG383" s="134"/>
    </row>
    <row r="384" spans="21:33" x14ac:dyDescent="0.25">
      <c r="U384" s="134"/>
      <c r="V384" s="134"/>
      <c r="W384" s="134"/>
      <c r="X384" s="134"/>
      <c r="Y384" s="136"/>
      <c r="Z384" s="136"/>
      <c r="AA384" s="136"/>
      <c r="AB384" s="136"/>
      <c r="AC384" s="136"/>
      <c r="AD384" s="136"/>
      <c r="AE384" s="136"/>
      <c r="AF384" s="136"/>
      <c r="AG384" s="134"/>
    </row>
    <row r="385" spans="21:33" x14ac:dyDescent="0.25">
      <c r="U385" s="134"/>
      <c r="V385" s="134"/>
      <c r="W385" s="134"/>
      <c r="X385" s="134"/>
      <c r="Y385" s="136"/>
      <c r="Z385" s="136"/>
      <c r="AA385" s="136"/>
      <c r="AB385" s="136"/>
      <c r="AC385" s="136"/>
      <c r="AD385" s="136"/>
      <c r="AE385" s="136"/>
      <c r="AF385" s="136"/>
      <c r="AG385" s="134"/>
    </row>
    <row r="386" spans="21:33" x14ac:dyDescent="0.25">
      <c r="U386" s="134"/>
      <c r="V386" s="134"/>
      <c r="W386" s="134"/>
      <c r="X386" s="134"/>
      <c r="Y386" s="136"/>
      <c r="Z386" s="136"/>
      <c r="AA386" s="136"/>
      <c r="AB386" s="136"/>
      <c r="AC386" s="136"/>
      <c r="AD386" s="136"/>
      <c r="AE386" s="136"/>
      <c r="AF386" s="136"/>
      <c r="AG386" s="134"/>
    </row>
    <row r="387" spans="21:33" x14ac:dyDescent="0.25">
      <c r="U387" s="134"/>
      <c r="V387" s="134"/>
      <c r="W387" s="134"/>
      <c r="X387" s="134"/>
      <c r="Y387" s="136"/>
      <c r="Z387" s="136"/>
      <c r="AA387" s="136"/>
      <c r="AB387" s="136"/>
      <c r="AC387" s="136"/>
      <c r="AD387" s="136"/>
      <c r="AE387" s="136"/>
      <c r="AF387" s="136"/>
      <c r="AG387" s="134"/>
    </row>
    <row r="388" spans="21:33" x14ac:dyDescent="0.25">
      <c r="U388" s="134"/>
      <c r="V388" s="134"/>
      <c r="W388" s="134"/>
      <c r="X388" s="134"/>
      <c r="Y388" s="136"/>
      <c r="Z388" s="136"/>
      <c r="AA388" s="136"/>
      <c r="AB388" s="136"/>
      <c r="AC388" s="136"/>
      <c r="AD388" s="136"/>
      <c r="AE388" s="136"/>
      <c r="AF388" s="136"/>
      <c r="AG388" s="134"/>
    </row>
    <row r="389" spans="21:33" x14ac:dyDescent="0.25">
      <c r="U389" s="134"/>
      <c r="V389" s="134"/>
      <c r="W389" s="134"/>
      <c r="X389" s="134"/>
      <c r="Y389" s="136"/>
      <c r="Z389" s="136"/>
      <c r="AA389" s="136"/>
      <c r="AB389" s="136"/>
      <c r="AC389" s="136"/>
      <c r="AD389" s="136"/>
      <c r="AE389" s="136"/>
      <c r="AF389" s="136"/>
      <c r="AG389" s="134"/>
    </row>
    <row r="390" spans="21:33" x14ac:dyDescent="0.25">
      <c r="U390" s="134"/>
      <c r="V390" s="134"/>
      <c r="W390" s="134"/>
      <c r="X390" s="134"/>
      <c r="Y390" s="136"/>
      <c r="Z390" s="136"/>
      <c r="AA390" s="136"/>
      <c r="AB390" s="136"/>
      <c r="AC390" s="136"/>
      <c r="AD390" s="136"/>
      <c r="AE390" s="136"/>
      <c r="AF390" s="136"/>
      <c r="AG390" s="134"/>
    </row>
    <row r="391" spans="21:33" x14ac:dyDescent="0.25">
      <c r="U391" s="134"/>
      <c r="V391" s="134"/>
      <c r="W391" s="134"/>
      <c r="X391" s="134"/>
      <c r="Y391" s="136"/>
      <c r="Z391" s="136"/>
      <c r="AA391" s="136"/>
      <c r="AB391" s="136"/>
      <c r="AC391" s="136"/>
      <c r="AD391" s="136"/>
      <c r="AE391" s="136"/>
      <c r="AF391" s="136"/>
      <c r="AG391" s="134"/>
    </row>
    <row r="392" spans="21:33" x14ac:dyDescent="0.25">
      <c r="U392" s="134"/>
      <c r="V392" s="134"/>
      <c r="W392" s="134"/>
      <c r="X392" s="134"/>
      <c r="Y392" s="136"/>
      <c r="Z392" s="136"/>
      <c r="AA392" s="136"/>
      <c r="AB392" s="136"/>
      <c r="AC392" s="136"/>
      <c r="AD392" s="136"/>
      <c r="AE392" s="136"/>
      <c r="AF392" s="136"/>
      <c r="AG392" s="134"/>
    </row>
    <row r="393" spans="21:33" x14ac:dyDescent="0.25">
      <c r="U393" s="134"/>
      <c r="V393" s="134"/>
      <c r="W393" s="134"/>
      <c r="X393" s="134"/>
      <c r="Y393" s="136"/>
      <c r="Z393" s="136"/>
      <c r="AA393" s="136"/>
      <c r="AB393" s="136"/>
      <c r="AC393" s="136"/>
      <c r="AD393" s="136"/>
      <c r="AE393" s="136"/>
      <c r="AF393" s="136"/>
      <c r="AG393" s="134"/>
    </row>
    <row r="394" spans="21:33" x14ac:dyDescent="0.25">
      <c r="U394" s="134"/>
      <c r="V394" s="134"/>
      <c r="W394" s="134"/>
      <c r="X394" s="134"/>
      <c r="Y394" s="136"/>
      <c r="Z394" s="136"/>
      <c r="AA394" s="136"/>
      <c r="AB394" s="136"/>
      <c r="AC394" s="136"/>
      <c r="AD394" s="136"/>
      <c r="AE394" s="136"/>
      <c r="AF394" s="136"/>
      <c r="AG394" s="134"/>
    </row>
    <row r="395" spans="21:33" x14ac:dyDescent="0.25">
      <c r="U395" s="134"/>
      <c r="V395" s="134"/>
      <c r="W395" s="134"/>
      <c r="X395" s="134"/>
      <c r="Y395" s="136"/>
      <c r="Z395" s="136"/>
      <c r="AA395" s="136"/>
      <c r="AB395" s="136"/>
      <c r="AC395" s="136"/>
      <c r="AD395" s="136"/>
      <c r="AE395" s="136"/>
      <c r="AF395" s="136"/>
      <c r="AG395" s="134"/>
    </row>
    <row r="396" spans="21:33" x14ac:dyDescent="0.25">
      <c r="U396" s="134"/>
      <c r="V396" s="134"/>
      <c r="W396" s="134"/>
      <c r="X396" s="134"/>
      <c r="Y396" s="136"/>
      <c r="Z396" s="136"/>
      <c r="AA396" s="136"/>
      <c r="AB396" s="136"/>
      <c r="AC396" s="136"/>
      <c r="AD396" s="136"/>
      <c r="AE396" s="136"/>
      <c r="AF396" s="136"/>
      <c r="AG396" s="134"/>
    </row>
    <row r="397" spans="21:33" x14ac:dyDescent="0.25">
      <c r="U397" s="134"/>
      <c r="V397" s="134"/>
      <c r="W397" s="134"/>
      <c r="X397" s="134"/>
      <c r="Y397" s="136"/>
      <c r="Z397" s="136"/>
      <c r="AA397" s="136"/>
      <c r="AB397" s="136"/>
      <c r="AC397" s="136"/>
      <c r="AD397" s="136"/>
      <c r="AE397" s="136"/>
      <c r="AF397" s="136"/>
      <c r="AG397" s="134"/>
    </row>
    <row r="398" spans="21:33" x14ac:dyDescent="0.25">
      <c r="U398" s="134"/>
      <c r="V398" s="134"/>
      <c r="W398" s="134"/>
      <c r="X398" s="134"/>
      <c r="Y398" s="136"/>
      <c r="Z398" s="136"/>
      <c r="AA398" s="136"/>
      <c r="AB398" s="136"/>
      <c r="AC398" s="136"/>
      <c r="AD398" s="136"/>
      <c r="AE398" s="136"/>
      <c r="AF398" s="136"/>
      <c r="AG398" s="134"/>
    </row>
    <row r="399" spans="21:33" x14ac:dyDescent="0.25">
      <c r="U399" s="134"/>
      <c r="V399" s="134"/>
      <c r="W399" s="134"/>
      <c r="X399" s="134"/>
      <c r="Y399" s="136"/>
      <c r="Z399" s="136"/>
      <c r="AA399" s="136"/>
      <c r="AB399" s="136"/>
      <c r="AC399" s="136"/>
      <c r="AD399" s="136"/>
      <c r="AE399" s="136"/>
      <c r="AF399" s="136"/>
      <c r="AG399" s="134"/>
    </row>
    <row r="400" spans="21:33" x14ac:dyDescent="0.25">
      <c r="U400" s="134"/>
      <c r="V400" s="134"/>
      <c r="W400" s="134"/>
      <c r="X400" s="134"/>
      <c r="Y400" s="136"/>
      <c r="Z400" s="136"/>
      <c r="AA400" s="136"/>
      <c r="AB400" s="136"/>
      <c r="AC400" s="136"/>
      <c r="AD400" s="136"/>
      <c r="AE400" s="136"/>
      <c r="AF400" s="136"/>
      <c r="AG400" s="134"/>
    </row>
    <row r="401" spans="21:33" x14ac:dyDescent="0.25">
      <c r="U401" s="134"/>
      <c r="V401" s="134"/>
      <c r="W401" s="134"/>
      <c r="X401" s="134"/>
      <c r="Y401" s="136"/>
      <c r="Z401" s="136"/>
      <c r="AA401" s="136"/>
      <c r="AB401" s="136"/>
      <c r="AC401" s="136"/>
      <c r="AD401" s="136"/>
      <c r="AE401" s="136"/>
      <c r="AF401" s="136"/>
      <c r="AG401" s="134"/>
    </row>
    <row r="402" spans="21:33" x14ac:dyDescent="0.25">
      <c r="U402" s="134"/>
      <c r="V402" s="134"/>
      <c r="W402" s="134"/>
      <c r="X402" s="134"/>
      <c r="Y402" s="136"/>
      <c r="Z402" s="136"/>
      <c r="AA402" s="136"/>
      <c r="AB402" s="136"/>
      <c r="AC402" s="136"/>
      <c r="AD402" s="136"/>
      <c r="AE402" s="136"/>
      <c r="AF402" s="136"/>
      <c r="AG402" s="134"/>
    </row>
    <row r="403" spans="21:33" x14ac:dyDescent="0.25">
      <c r="U403" s="134"/>
      <c r="V403" s="134"/>
      <c r="W403" s="134"/>
      <c r="X403" s="134"/>
      <c r="Y403" s="136"/>
      <c r="Z403" s="136"/>
      <c r="AA403" s="136"/>
      <c r="AB403" s="136"/>
      <c r="AC403" s="136"/>
      <c r="AD403" s="136"/>
      <c r="AE403" s="136"/>
      <c r="AF403" s="136"/>
      <c r="AG403" s="134"/>
    </row>
    <row r="404" spans="21:33" x14ac:dyDescent="0.25">
      <c r="U404" s="134"/>
      <c r="V404" s="134"/>
      <c r="W404" s="134"/>
      <c r="X404" s="134"/>
      <c r="Y404" s="136"/>
      <c r="Z404" s="136"/>
      <c r="AA404" s="136"/>
      <c r="AB404" s="136"/>
      <c r="AC404" s="136"/>
      <c r="AD404" s="136"/>
      <c r="AE404" s="136"/>
      <c r="AF404" s="136"/>
      <c r="AG404" s="134"/>
    </row>
    <row r="405" spans="21:33" x14ac:dyDescent="0.25">
      <c r="U405" s="134"/>
      <c r="V405" s="134"/>
      <c r="W405" s="134"/>
      <c r="X405" s="134"/>
      <c r="Y405" s="136"/>
      <c r="Z405" s="136"/>
      <c r="AA405" s="136"/>
      <c r="AB405" s="136"/>
      <c r="AC405" s="136"/>
      <c r="AD405" s="136"/>
      <c r="AE405" s="136"/>
      <c r="AF405" s="136"/>
      <c r="AG405" s="134"/>
    </row>
    <row r="406" spans="21:33" x14ac:dyDescent="0.25">
      <c r="U406" s="134"/>
      <c r="V406" s="134"/>
      <c r="W406" s="134"/>
      <c r="X406" s="134"/>
      <c r="Y406" s="136"/>
      <c r="Z406" s="136"/>
      <c r="AA406" s="136"/>
      <c r="AB406" s="136"/>
      <c r="AC406" s="136"/>
      <c r="AD406" s="136"/>
      <c r="AE406" s="136"/>
      <c r="AF406" s="136"/>
      <c r="AG406" s="134"/>
    </row>
    <row r="407" spans="21:33" x14ac:dyDescent="0.25">
      <c r="U407" s="134"/>
      <c r="V407" s="134"/>
      <c r="W407" s="134"/>
      <c r="X407" s="134"/>
      <c r="Y407" s="136"/>
      <c r="Z407" s="136"/>
      <c r="AA407" s="136"/>
      <c r="AB407" s="136"/>
      <c r="AC407" s="136"/>
      <c r="AD407" s="136"/>
      <c r="AE407" s="136"/>
      <c r="AF407" s="136"/>
      <c r="AG407" s="134"/>
    </row>
    <row r="408" spans="21:33" x14ac:dyDescent="0.25">
      <c r="U408" s="134"/>
      <c r="V408" s="134"/>
      <c r="W408" s="134"/>
      <c r="X408" s="134"/>
      <c r="Y408" s="136"/>
      <c r="Z408" s="136"/>
      <c r="AA408" s="136"/>
      <c r="AB408" s="136"/>
      <c r="AC408" s="136"/>
      <c r="AD408" s="136"/>
      <c r="AE408" s="136"/>
      <c r="AF408" s="136"/>
      <c r="AG408" s="134"/>
    </row>
    <row r="409" spans="21:33" x14ac:dyDescent="0.25">
      <c r="U409" s="134"/>
      <c r="V409" s="134"/>
      <c r="W409" s="134"/>
      <c r="X409" s="134"/>
      <c r="Y409" s="136"/>
      <c r="Z409" s="136"/>
      <c r="AA409" s="136"/>
      <c r="AB409" s="136"/>
      <c r="AC409" s="136"/>
      <c r="AD409" s="136"/>
      <c r="AE409" s="136"/>
      <c r="AF409" s="136"/>
      <c r="AG409" s="134"/>
    </row>
    <row r="410" spans="21:33" x14ac:dyDescent="0.25">
      <c r="U410" s="134"/>
      <c r="V410" s="134"/>
      <c r="W410" s="134"/>
      <c r="X410" s="134"/>
      <c r="Y410" s="136"/>
      <c r="Z410" s="136"/>
      <c r="AA410" s="136"/>
      <c r="AB410" s="136"/>
      <c r="AC410" s="136"/>
      <c r="AD410" s="136"/>
      <c r="AE410" s="136"/>
      <c r="AF410" s="136"/>
      <c r="AG410" s="134"/>
    </row>
    <row r="411" spans="21:33" x14ac:dyDescent="0.25">
      <c r="U411" s="134"/>
      <c r="V411" s="134"/>
      <c r="W411" s="134"/>
      <c r="X411" s="134"/>
      <c r="Y411" s="136"/>
      <c r="Z411" s="136"/>
      <c r="AA411" s="136"/>
      <c r="AB411" s="136"/>
      <c r="AC411" s="136"/>
      <c r="AD411" s="136"/>
      <c r="AE411" s="136"/>
      <c r="AF411" s="136"/>
      <c r="AG411" s="134"/>
    </row>
    <row r="412" spans="21:33" x14ac:dyDescent="0.25">
      <c r="U412" s="134"/>
      <c r="V412" s="134"/>
      <c r="W412" s="134"/>
      <c r="X412" s="134"/>
      <c r="Y412" s="136"/>
      <c r="Z412" s="136"/>
      <c r="AA412" s="136"/>
      <c r="AB412" s="136"/>
      <c r="AC412" s="136"/>
      <c r="AD412" s="136"/>
      <c r="AE412" s="136"/>
      <c r="AF412" s="136"/>
      <c r="AG412" s="134"/>
    </row>
    <row r="413" spans="21:33" x14ac:dyDescent="0.25">
      <c r="U413" s="134"/>
      <c r="V413" s="134"/>
      <c r="W413" s="134"/>
      <c r="X413" s="134"/>
      <c r="Y413" s="136"/>
      <c r="Z413" s="136"/>
      <c r="AA413" s="136"/>
      <c r="AB413" s="136"/>
      <c r="AC413" s="136"/>
      <c r="AD413" s="136"/>
      <c r="AE413" s="136"/>
      <c r="AF413" s="136"/>
      <c r="AG413" s="134"/>
    </row>
    <row r="414" spans="21:33" x14ac:dyDescent="0.25">
      <c r="U414" s="134"/>
      <c r="V414" s="134"/>
      <c r="W414" s="134"/>
      <c r="X414" s="134"/>
      <c r="Y414" s="136"/>
      <c r="Z414" s="136"/>
      <c r="AA414" s="136"/>
      <c r="AB414" s="136"/>
      <c r="AC414" s="136"/>
      <c r="AD414" s="136"/>
      <c r="AE414" s="136"/>
      <c r="AF414" s="136"/>
      <c r="AG414" s="134"/>
    </row>
    <row r="415" spans="21:33" x14ac:dyDescent="0.25">
      <c r="U415" s="134"/>
      <c r="V415" s="134"/>
      <c r="W415" s="134"/>
      <c r="X415" s="134"/>
      <c r="Y415" s="136"/>
      <c r="Z415" s="136"/>
      <c r="AA415" s="136"/>
      <c r="AB415" s="136"/>
      <c r="AC415" s="136"/>
      <c r="AD415" s="136"/>
      <c r="AE415" s="136"/>
      <c r="AF415" s="136"/>
      <c r="AG415" s="134"/>
    </row>
    <row r="416" spans="21:33" x14ac:dyDescent="0.25">
      <c r="U416" s="134"/>
      <c r="V416" s="134"/>
      <c r="W416" s="134"/>
      <c r="X416" s="134"/>
      <c r="Y416" s="136"/>
      <c r="Z416" s="136"/>
      <c r="AA416" s="136"/>
      <c r="AB416" s="136"/>
      <c r="AC416" s="136"/>
      <c r="AD416" s="136"/>
      <c r="AE416" s="136"/>
      <c r="AF416" s="136"/>
      <c r="AG416" s="134"/>
    </row>
    <row r="417" spans="21:33" x14ac:dyDescent="0.25">
      <c r="U417" s="134"/>
      <c r="V417" s="134"/>
      <c r="W417" s="134"/>
      <c r="X417" s="134"/>
      <c r="Y417" s="136"/>
      <c r="Z417" s="136"/>
      <c r="AA417" s="136"/>
      <c r="AB417" s="136"/>
      <c r="AC417" s="136"/>
      <c r="AD417" s="136"/>
      <c r="AE417" s="136"/>
      <c r="AF417" s="136"/>
      <c r="AG417" s="134"/>
    </row>
  </sheetData>
  <mergeCells count="13">
    <mergeCell ref="E2:F2"/>
    <mergeCell ref="G2:I2"/>
    <mergeCell ref="J2:N2"/>
    <mergeCell ref="O2:S2"/>
    <mergeCell ref="K3:L3"/>
    <mergeCell ref="M3:N3"/>
    <mergeCell ref="O3:P3"/>
    <mergeCell ref="Q3:S3"/>
    <mergeCell ref="U1:X1"/>
    <mergeCell ref="Y1:AC1"/>
    <mergeCell ref="AD1:AG1"/>
    <mergeCell ref="G1:H1"/>
    <mergeCell ref="J1:T1"/>
  </mergeCells>
  <conditionalFormatting sqref="D1 D100:D101 D3:D4 D95:D97 D74:D82 D85:D93 D13:D41 D108:D1048576 D44:D64">
    <cfRule type="containsText" dxfId="62" priority="70" operator="containsText" text="High">
      <formula>NOT(ISERROR(SEARCH("High",D1)))</formula>
    </cfRule>
    <cfRule type="containsText" dxfId="61" priority="71" operator="containsText" text="Medium">
      <formula>NOT(ISERROR(SEARCH("Medium",D1)))</formula>
    </cfRule>
    <cfRule type="containsText" dxfId="60" priority="72" operator="containsText" text="Low">
      <formula>NOT(ISERROR(SEARCH("Low",D1)))</formula>
    </cfRule>
  </conditionalFormatting>
  <conditionalFormatting sqref="D42">
    <cfRule type="containsText" dxfId="59" priority="67" operator="containsText" text="High">
      <formula>NOT(ISERROR(SEARCH("High",D42)))</formula>
    </cfRule>
    <cfRule type="containsText" dxfId="58" priority="68" operator="containsText" text="Medium">
      <formula>NOT(ISERROR(SEARCH("Medium",D42)))</formula>
    </cfRule>
    <cfRule type="containsText" dxfId="57" priority="69" operator="containsText" text="Low">
      <formula>NOT(ISERROR(SEARCH("Low",D42)))</formula>
    </cfRule>
  </conditionalFormatting>
  <conditionalFormatting sqref="D43">
    <cfRule type="containsText" dxfId="56" priority="64" operator="containsText" text="High">
      <formula>NOT(ISERROR(SEARCH("High",D43)))</formula>
    </cfRule>
    <cfRule type="containsText" dxfId="55" priority="65" operator="containsText" text="Medium">
      <formula>NOT(ISERROR(SEARCH("Medium",D43)))</formula>
    </cfRule>
    <cfRule type="containsText" dxfId="54" priority="66" operator="containsText" text="Low">
      <formula>NOT(ISERROR(SEARCH("Low",D43)))</formula>
    </cfRule>
  </conditionalFormatting>
  <conditionalFormatting sqref="D5">
    <cfRule type="containsText" dxfId="53" priority="61" operator="containsText" text="High">
      <formula>NOT(ISERROR(SEARCH("High",D5)))</formula>
    </cfRule>
    <cfRule type="containsText" dxfId="52" priority="62" operator="containsText" text="Medium">
      <formula>NOT(ISERROR(SEARCH("Medium",D5)))</formula>
    </cfRule>
    <cfRule type="containsText" dxfId="51" priority="63" operator="containsText" text="Low">
      <formula>NOT(ISERROR(SEARCH("Low",D5)))</formula>
    </cfRule>
  </conditionalFormatting>
  <conditionalFormatting sqref="D6:D8 D10">
    <cfRule type="containsText" dxfId="50" priority="58" operator="containsText" text="High">
      <formula>NOT(ISERROR(SEARCH("High",D6)))</formula>
    </cfRule>
    <cfRule type="containsText" dxfId="49" priority="59" operator="containsText" text="Medium">
      <formula>NOT(ISERROR(SEARCH("Medium",D6)))</formula>
    </cfRule>
    <cfRule type="containsText" dxfId="48" priority="60" operator="containsText" text="Low">
      <formula>NOT(ISERROR(SEARCH("Low",D6)))</formula>
    </cfRule>
  </conditionalFormatting>
  <conditionalFormatting sqref="D106:D107">
    <cfRule type="containsText" dxfId="47" priority="55" operator="containsText" text="High">
      <formula>NOT(ISERROR(SEARCH("High",D106)))</formula>
    </cfRule>
    <cfRule type="containsText" dxfId="46" priority="56" operator="containsText" text="Medium">
      <formula>NOT(ISERROR(SEARCH("Medium",D106)))</formula>
    </cfRule>
    <cfRule type="containsText" dxfId="45" priority="57" operator="containsText" text="Low">
      <formula>NOT(ISERROR(SEARCH("Low",D106)))</formula>
    </cfRule>
  </conditionalFormatting>
  <conditionalFormatting sqref="D9">
    <cfRule type="containsText" dxfId="44" priority="52" operator="containsText" text="High">
      <formula>NOT(ISERROR(SEARCH("High",D9)))</formula>
    </cfRule>
    <cfRule type="containsText" dxfId="43" priority="53" operator="containsText" text="Medium">
      <formula>NOT(ISERROR(SEARCH("Medium",D9)))</formula>
    </cfRule>
    <cfRule type="containsText" dxfId="42" priority="54" operator="containsText" text="Low">
      <formula>NOT(ISERROR(SEARCH("Low",D9)))</formula>
    </cfRule>
  </conditionalFormatting>
  <conditionalFormatting sqref="D11">
    <cfRule type="containsText" dxfId="41" priority="49" operator="containsText" text="High">
      <formula>NOT(ISERROR(SEARCH("High",D11)))</formula>
    </cfRule>
    <cfRule type="containsText" dxfId="40" priority="50" operator="containsText" text="Medium">
      <formula>NOT(ISERROR(SEARCH("Medium",D11)))</formula>
    </cfRule>
    <cfRule type="containsText" dxfId="39" priority="51" operator="containsText" text="Low">
      <formula>NOT(ISERROR(SEARCH("Low",D11)))</formula>
    </cfRule>
  </conditionalFormatting>
  <conditionalFormatting sqref="D12">
    <cfRule type="containsText" dxfId="38" priority="46" operator="containsText" text="High">
      <formula>NOT(ISERROR(SEARCH("High",D12)))</formula>
    </cfRule>
    <cfRule type="containsText" dxfId="37" priority="47" operator="containsText" text="Medium">
      <formula>NOT(ISERROR(SEARCH("Medium",D12)))</formula>
    </cfRule>
    <cfRule type="containsText" dxfId="36" priority="48" operator="containsText" text="Low">
      <formula>NOT(ISERROR(SEARCH("Low",D12)))</formula>
    </cfRule>
  </conditionalFormatting>
  <conditionalFormatting sqref="D66">
    <cfRule type="containsText" dxfId="35" priority="43" operator="containsText" text="High">
      <formula>NOT(ISERROR(SEARCH("High",D66)))</formula>
    </cfRule>
    <cfRule type="containsText" dxfId="34" priority="44" operator="containsText" text="Medium">
      <formula>NOT(ISERROR(SEARCH("Medium",D66)))</formula>
    </cfRule>
    <cfRule type="containsText" dxfId="33" priority="45" operator="containsText" text="Low">
      <formula>NOT(ISERROR(SEARCH("Low",D66)))</formula>
    </cfRule>
  </conditionalFormatting>
  <conditionalFormatting sqref="D65">
    <cfRule type="containsText" dxfId="32" priority="40" operator="containsText" text="High">
      <formula>NOT(ISERROR(SEARCH("High",D65)))</formula>
    </cfRule>
    <cfRule type="containsText" dxfId="31" priority="41" operator="containsText" text="Medium">
      <formula>NOT(ISERROR(SEARCH("Medium",D65)))</formula>
    </cfRule>
    <cfRule type="containsText" dxfId="30" priority="42" operator="containsText" text="Low">
      <formula>NOT(ISERROR(SEARCH("Low",D65)))</formula>
    </cfRule>
  </conditionalFormatting>
  <conditionalFormatting sqref="D102">
    <cfRule type="containsText" dxfId="29" priority="37" operator="containsText" text="High">
      <formula>NOT(ISERROR(SEARCH("High",D102)))</formula>
    </cfRule>
    <cfRule type="containsText" dxfId="28" priority="38" operator="containsText" text="Medium">
      <formula>NOT(ISERROR(SEARCH("Medium",D102)))</formula>
    </cfRule>
    <cfRule type="containsText" dxfId="27" priority="39" operator="containsText" text="Low">
      <formula>NOT(ISERROR(SEARCH("Low",D102)))</formula>
    </cfRule>
  </conditionalFormatting>
  <conditionalFormatting sqref="D98">
    <cfRule type="containsText" dxfId="26" priority="34" operator="containsText" text="High">
      <formula>NOT(ISERROR(SEARCH("High",D98)))</formula>
    </cfRule>
    <cfRule type="containsText" dxfId="25" priority="35" operator="containsText" text="Medium">
      <formula>NOT(ISERROR(SEARCH("Medium",D98)))</formula>
    </cfRule>
    <cfRule type="containsText" dxfId="24" priority="36" operator="containsText" text="Low">
      <formula>NOT(ISERROR(SEARCH("Low",D98)))</formula>
    </cfRule>
  </conditionalFormatting>
  <conditionalFormatting sqref="D83">
    <cfRule type="containsText" dxfId="23" priority="31" operator="containsText" text="High">
      <formula>NOT(ISERROR(SEARCH("High",D83)))</formula>
    </cfRule>
    <cfRule type="containsText" dxfId="22" priority="32" operator="containsText" text="Medium">
      <formula>NOT(ISERROR(SEARCH("Medium",D83)))</formula>
    </cfRule>
    <cfRule type="containsText" dxfId="21" priority="33" operator="containsText" text="Low">
      <formula>NOT(ISERROR(SEARCH("Low",D83)))</formula>
    </cfRule>
  </conditionalFormatting>
  <conditionalFormatting sqref="D84">
    <cfRule type="containsText" dxfId="20" priority="28" operator="containsText" text="High">
      <formula>NOT(ISERROR(SEARCH("High",D84)))</formula>
    </cfRule>
    <cfRule type="containsText" dxfId="19" priority="29" operator="containsText" text="Medium">
      <formula>NOT(ISERROR(SEARCH("Medium",D84)))</formula>
    </cfRule>
    <cfRule type="containsText" dxfId="18" priority="30" operator="containsText" text="Low">
      <formula>NOT(ISERROR(SEARCH("Low",D84)))</formula>
    </cfRule>
  </conditionalFormatting>
  <conditionalFormatting sqref="D94">
    <cfRule type="containsText" dxfId="17" priority="25" operator="containsText" text="High">
      <formula>NOT(ISERROR(SEARCH("High",D94)))</formula>
    </cfRule>
    <cfRule type="containsText" dxfId="16" priority="26" operator="containsText" text="Medium">
      <formula>NOT(ISERROR(SEARCH("Medium",D94)))</formula>
    </cfRule>
    <cfRule type="containsText" dxfId="15" priority="27" operator="containsText" text="Low">
      <formula>NOT(ISERROR(SEARCH("Low",D94)))</formula>
    </cfRule>
  </conditionalFormatting>
  <conditionalFormatting sqref="D2">
    <cfRule type="containsText" dxfId="14" priority="22" operator="containsText" text="High">
      <formula>NOT(ISERROR(SEARCH("High",D2)))</formula>
    </cfRule>
    <cfRule type="containsText" dxfId="13" priority="23" operator="containsText" text="Medium">
      <formula>NOT(ISERROR(SEARCH("Medium",D2)))</formula>
    </cfRule>
    <cfRule type="containsText" dxfId="12" priority="24" operator="containsText" text="Low">
      <formula>NOT(ISERROR(SEARCH("Low",D2)))</formula>
    </cfRule>
  </conditionalFormatting>
  <conditionalFormatting sqref="D99">
    <cfRule type="containsText" dxfId="2" priority="1" operator="containsText" text="High">
      <formula>NOT(ISERROR(SEARCH("High",D99)))</formula>
    </cfRule>
    <cfRule type="containsText" dxfId="1" priority="2" operator="containsText" text="Medium">
      <formula>NOT(ISERROR(SEARCH("Medium",D99)))</formula>
    </cfRule>
    <cfRule type="containsText" dxfId="0" priority="3" operator="containsText" text="Low">
      <formula>NOT(ISERROR(SEARCH("Low",D99)))</formula>
    </cfRule>
  </conditionalFormatting>
  <pageMargins left="0.7" right="0.7" top="0.75" bottom="0.75" header="0.3" footer="0.3"/>
  <pageSetup paperSize="17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Segment 2 Broad River at I-20</vt:lpstr>
      <vt:lpstr>'Segment 2 Broad River at I-20'!Print_Titles</vt:lpstr>
    </vt:vector>
  </TitlesOfParts>
  <Company>STV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Hernandez, Oriana</dc:creator>
  <cp:lastModifiedBy>Hernandez, Oriana</cp:lastModifiedBy>
  <cp:lastPrinted>2019-12-18T03:05:10Z</cp:lastPrinted>
  <dcterms:created xsi:type="dcterms:W3CDTF">2018-10-10T21:54:44Z</dcterms:created>
  <dcterms:modified xsi:type="dcterms:W3CDTF">2020-01-08T14:26:09Z</dcterms:modified>
</cp:coreProperties>
</file>