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piercy\Documents\Cooper Swamp DH\"/>
    </mc:Choice>
  </mc:AlternateContent>
  <xr:revisionPtr revIDLastSave="0" documentId="8_{43497E27-0F71-4752-AAAC-082309487C1E}" xr6:coauthVersionLast="47" xr6:coauthVersionMax="47" xr10:uidLastSave="{00000000-0000-0000-0000-000000000000}"/>
  <bookViews>
    <workbookView xWindow="-110" yWindow="-110" windowWidth="25820" windowHeight="15500" activeTab="1" xr2:uid="{DD8AE685-3126-4477-8AA0-43828E1B46F5}"/>
  </bookViews>
  <sheets>
    <sheet name="Vs" sheetId="1" r:id="rId1"/>
    <sheet name="Vs Chart" sheetId="4" r:id="rId2"/>
    <sheet name="Vc (2)" sheetId="6" r:id="rId3"/>
    <sheet name="Vc Chart (2)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6" l="1"/>
  <c r="I80" i="6" s="1"/>
  <c r="I79" i="6"/>
  <c r="I77" i="6"/>
  <c r="I75" i="6"/>
  <c r="I74" i="6" s="1"/>
  <c r="I78" i="6"/>
  <c r="I76" i="6"/>
  <c r="H81" i="6"/>
  <c r="H79" i="6"/>
  <c r="H80" i="6" s="1"/>
  <c r="H77" i="6"/>
  <c r="H78" i="6"/>
  <c r="D43" i="6"/>
  <c r="D42" i="6"/>
  <c r="D43" i="1"/>
  <c r="D42" i="1"/>
  <c r="I81" i="1"/>
  <c r="I80" i="1" s="1"/>
  <c r="I79" i="1"/>
  <c r="I78" i="1" s="1"/>
  <c r="H75" i="6"/>
  <c r="H76" i="6" s="1"/>
  <c r="I73" i="6"/>
  <c r="I72" i="6" s="1"/>
  <c r="H73" i="6"/>
  <c r="H74" i="6" s="1"/>
  <c r="I71" i="6"/>
  <c r="I70" i="6" s="1"/>
  <c r="H71" i="6"/>
  <c r="H72" i="6" s="1"/>
  <c r="I69" i="6"/>
  <c r="I68" i="6" s="1"/>
  <c r="H69" i="6"/>
  <c r="H70" i="6" s="1"/>
  <c r="I67" i="6"/>
  <c r="I66" i="6" s="1"/>
  <c r="H67" i="6"/>
  <c r="H68" i="6" s="1"/>
  <c r="I65" i="6"/>
  <c r="I64" i="6" s="1"/>
  <c r="H65" i="6"/>
  <c r="H66" i="6" s="1"/>
  <c r="I63" i="6"/>
  <c r="I62" i="6" s="1"/>
  <c r="H63" i="6"/>
  <c r="H64" i="6" s="1"/>
  <c r="I61" i="6"/>
  <c r="I60" i="6" s="1"/>
  <c r="H61" i="6"/>
  <c r="H62" i="6" s="1"/>
  <c r="I59" i="6"/>
  <c r="I58" i="6" s="1"/>
  <c r="H59" i="6"/>
  <c r="H60" i="6" s="1"/>
  <c r="I57" i="6"/>
  <c r="I56" i="6" s="1"/>
  <c r="H57" i="6"/>
  <c r="H58" i="6" s="1"/>
  <c r="I55" i="6"/>
  <c r="I54" i="6" s="1"/>
  <c r="H55" i="6"/>
  <c r="H56" i="6" s="1"/>
  <c r="I53" i="6"/>
  <c r="I52" i="6" s="1"/>
  <c r="H53" i="6"/>
  <c r="H54" i="6" s="1"/>
  <c r="I51" i="6"/>
  <c r="I50" i="6" s="1"/>
  <c r="I49" i="6"/>
  <c r="I48" i="6" s="1"/>
  <c r="I47" i="6"/>
  <c r="I46" i="6" s="1"/>
  <c r="I45" i="6"/>
  <c r="I44" i="6" s="1"/>
  <c r="I43" i="6"/>
  <c r="I42" i="6" s="1"/>
  <c r="I41" i="6"/>
  <c r="I40" i="6" s="1"/>
  <c r="D41" i="6"/>
  <c r="D40" i="6"/>
  <c r="I39" i="6"/>
  <c r="I38" i="6" s="1"/>
  <c r="D39" i="6"/>
  <c r="D38" i="6"/>
  <c r="I37" i="6"/>
  <c r="I36" i="6" s="1"/>
  <c r="D37" i="6"/>
  <c r="D36" i="6"/>
  <c r="I35" i="6"/>
  <c r="I34" i="6" s="1"/>
  <c r="D35" i="6"/>
  <c r="D34" i="6"/>
  <c r="I33" i="6"/>
  <c r="I32" i="6" s="1"/>
  <c r="D33" i="6"/>
  <c r="D32" i="6"/>
  <c r="I31" i="6"/>
  <c r="I30" i="6" s="1"/>
  <c r="D31" i="6"/>
  <c r="D30" i="6"/>
  <c r="I29" i="6"/>
  <c r="I28" i="6" s="1"/>
  <c r="I27" i="6"/>
  <c r="I26" i="6" s="1"/>
  <c r="I25" i="6"/>
  <c r="I24" i="6" s="1"/>
  <c r="I23" i="6"/>
  <c r="I22" i="6" s="1"/>
  <c r="I21" i="6"/>
  <c r="I20" i="6" s="1"/>
  <c r="I19" i="6"/>
  <c r="I18" i="6" s="1"/>
  <c r="I17" i="6"/>
  <c r="I16" i="6" s="1"/>
  <c r="I15" i="6"/>
  <c r="I14" i="6" s="1"/>
  <c r="I13" i="6"/>
  <c r="I12" i="6" s="1"/>
  <c r="I11" i="6"/>
  <c r="I10" i="6" s="1"/>
  <c r="I9" i="6"/>
  <c r="I8" i="6" s="1"/>
  <c r="I7" i="6"/>
  <c r="I6" i="6" s="1"/>
  <c r="I5" i="6"/>
  <c r="I4" i="6" s="1"/>
  <c r="C5" i="6"/>
  <c r="C6" i="6" s="1"/>
  <c r="H7" i="6" s="1"/>
  <c r="H8" i="6" s="1"/>
  <c r="H4" i="6"/>
  <c r="I6" i="1"/>
  <c r="I77" i="1"/>
  <c r="I76" i="1" s="1"/>
  <c r="I75" i="1"/>
  <c r="I74" i="1" s="1"/>
  <c r="I73" i="1"/>
  <c r="I72" i="1" s="1"/>
  <c r="I71" i="1"/>
  <c r="I70" i="1" s="1"/>
  <c r="I69" i="1"/>
  <c r="I68" i="1" s="1"/>
  <c r="I67" i="1"/>
  <c r="I66" i="1" s="1"/>
  <c r="I65" i="1"/>
  <c r="I64" i="1" s="1"/>
  <c r="I63" i="1"/>
  <c r="I62" i="1" s="1"/>
  <c r="I61" i="1"/>
  <c r="I60" i="1" s="1"/>
  <c r="I59" i="1"/>
  <c r="I58" i="1" s="1"/>
  <c r="I57" i="1"/>
  <c r="I56" i="1" s="1"/>
  <c r="I55" i="1"/>
  <c r="I54" i="1" s="1"/>
  <c r="I53" i="1"/>
  <c r="I52" i="1" s="1"/>
  <c r="I51" i="1"/>
  <c r="I50" i="1" s="1"/>
  <c r="I49" i="1"/>
  <c r="I48" i="1" s="1"/>
  <c r="I47" i="1"/>
  <c r="I46" i="1" s="1"/>
  <c r="I45" i="1"/>
  <c r="I44" i="1" s="1"/>
  <c r="I43" i="1"/>
  <c r="I42" i="1" s="1"/>
  <c r="I41" i="1"/>
  <c r="I40" i="1" s="1"/>
  <c r="I39" i="1"/>
  <c r="I38" i="1" s="1"/>
  <c r="I37" i="1"/>
  <c r="I36" i="1" s="1"/>
  <c r="I35" i="1"/>
  <c r="I34" i="1" s="1"/>
  <c r="I33" i="1"/>
  <c r="I32" i="1" s="1"/>
  <c r="I31" i="1"/>
  <c r="I30" i="1" s="1"/>
  <c r="I29" i="1"/>
  <c r="I28" i="1" s="1"/>
  <c r="I27" i="1"/>
  <c r="I26" i="1" s="1"/>
  <c r="I25" i="1"/>
  <c r="I24" i="1" s="1"/>
  <c r="I23" i="1"/>
  <c r="I22" i="1" s="1"/>
  <c r="I21" i="1"/>
  <c r="I20" i="1" s="1"/>
  <c r="I19" i="1"/>
  <c r="I18" i="1" s="1"/>
  <c r="I17" i="1"/>
  <c r="I16" i="1" s="1"/>
  <c r="I15" i="1"/>
  <c r="I14" i="1" s="1"/>
  <c r="I13" i="1"/>
  <c r="I12" i="1" s="1"/>
  <c r="I11" i="1"/>
  <c r="I10" i="1" s="1"/>
  <c r="I9" i="1"/>
  <c r="I8" i="1" s="1"/>
  <c r="I7" i="1"/>
  <c r="I5" i="1"/>
  <c r="I4" i="1" s="1"/>
  <c r="H77" i="1"/>
  <c r="H75" i="1"/>
  <c r="H76" i="1" s="1"/>
  <c r="H73" i="1"/>
  <c r="H74" i="1" s="1"/>
  <c r="H71" i="1"/>
  <c r="H72" i="1" s="1"/>
  <c r="H69" i="1"/>
  <c r="H70" i="1" s="1"/>
  <c r="H67" i="1"/>
  <c r="H68" i="1" s="1"/>
  <c r="H65" i="1"/>
  <c r="H66" i="1" s="1"/>
  <c r="H63" i="1"/>
  <c r="H64" i="1" s="1"/>
  <c r="H61" i="1"/>
  <c r="H62" i="1" s="1"/>
  <c r="H59" i="1"/>
  <c r="H60" i="1" s="1"/>
  <c r="H57" i="1"/>
  <c r="H58" i="1" s="1"/>
  <c r="H55" i="1"/>
  <c r="H56" i="1" s="1"/>
  <c r="H53" i="1"/>
  <c r="D30" i="1"/>
  <c r="D31" i="1"/>
  <c r="D32" i="1"/>
  <c r="D33" i="1"/>
  <c r="D34" i="1"/>
  <c r="D35" i="1"/>
  <c r="D36" i="1"/>
  <c r="D37" i="1"/>
  <c r="D38" i="1"/>
  <c r="D39" i="1"/>
  <c r="D40" i="1"/>
  <c r="D41" i="1"/>
  <c r="H4" i="1"/>
  <c r="C5" i="1"/>
  <c r="H5" i="1" s="1"/>
  <c r="H6" i="1" s="1"/>
  <c r="D6" i="6" l="1"/>
  <c r="D5" i="6"/>
  <c r="H5" i="6"/>
  <c r="H6" i="6" s="1"/>
  <c r="C7" i="6"/>
  <c r="D7" i="6" s="1"/>
  <c r="D5" i="1"/>
  <c r="C6" i="1"/>
  <c r="H7" i="1" s="1"/>
  <c r="H8" i="1" s="1"/>
  <c r="H9" i="6" l="1"/>
  <c r="H10" i="6" s="1"/>
  <c r="C8" i="6"/>
  <c r="C7" i="1"/>
  <c r="D6" i="1"/>
  <c r="C9" i="6" l="1"/>
  <c r="H11" i="6"/>
  <c r="H12" i="6" s="1"/>
  <c r="D8" i="6"/>
  <c r="D7" i="1"/>
  <c r="H9" i="1"/>
  <c r="H10" i="1" s="1"/>
  <c r="C8" i="1"/>
  <c r="H11" i="1" s="1"/>
  <c r="H12" i="1" s="1"/>
  <c r="H13" i="6" l="1"/>
  <c r="H14" i="6" s="1"/>
  <c r="C10" i="6"/>
  <c r="D10" i="6" s="1"/>
  <c r="D9" i="6"/>
  <c r="C9" i="1"/>
  <c r="D8" i="1"/>
  <c r="H15" i="6" l="1"/>
  <c r="H16" i="6" s="1"/>
  <c r="C11" i="6"/>
  <c r="D9" i="1"/>
  <c r="H13" i="1"/>
  <c r="H14" i="1" s="1"/>
  <c r="C10" i="1"/>
  <c r="C12" i="6" l="1"/>
  <c r="H17" i="6"/>
  <c r="H18" i="6" s="1"/>
  <c r="D11" i="6"/>
  <c r="D10" i="1"/>
  <c r="H15" i="1"/>
  <c r="H16" i="1" s="1"/>
  <c r="C11" i="1"/>
  <c r="H17" i="1" s="1"/>
  <c r="H18" i="1" s="1"/>
  <c r="H19" i="6" l="1"/>
  <c r="H20" i="6" s="1"/>
  <c r="C13" i="6"/>
  <c r="D12" i="6"/>
  <c r="C12" i="1"/>
  <c r="D11" i="1"/>
  <c r="C14" i="6" l="1"/>
  <c r="D14" i="6" s="1"/>
  <c r="H21" i="6"/>
  <c r="H22" i="6" s="1"/>
  <c r="D13" i="6"/>
  <c r="D12" i="1"/>
  <c r="H19" i="1"/>
  <c r="H20" i="1" s="1"/>
  <c r="C13" i="1"/>
  <c r="H23" i="6" l="1"/>
  <c r="H24" i="6" s="1"/>
  <c r="C15" i="6"/>
  <c r="D15" i="6" s="1"/>
  <c r="D13" i="1"/>
  <c r="H21" i="1"/>
  <c r="H22" i="1" s="1"/>
  <c r="C14" i="1"/>
  <c r="H25" i="6" l="1"/>
  <c r="H26" i="6" s="1"/>
  <c r="C16" i="6"/>
  <c r="D14" i="1"/>
  <c r="H23" i="1"/>
  <c r="H24" i="1" s="1"/>
  <c r="C15" i="1"/>
  <c r="H27" i="6" l="1"/>
  <c r="H28" i="6" s="1"/>
  <c r="C17" i="6"/>
  <c r="D16" i="6"/>
  <c r="D15" i="1"/>
  <c r="H25" i="1"/>
  <c r="H26" i="1" s="1"/>
  <c r="C16" i="1"/>
  <c r="H27" i="1" s="1"/>
  <c r="H28" i="1" s="1"/>
  <c r="C18" i="6" l="1"/>
  <c r="D18" i="6" s="1"/>
  <c r="H29" i="6"/>
  <c r="H30" i="6" s="1"/>
  <c r="D17" i="6"/>
  <c r="C17" i="1"/>
  <c r="H29" i="1" s="1"/>
  <c r="H30" i="1" s="1"/>
  <c r="D16" i="1"/>
  <c r="C19" i="6" l="1"/>
  <c r="H31" i="6"/>
  <c r="H32" i="6" s="1"/>
  <c r="C18" i="1"/>
  <c r="H31" i="1" s="1"/>
  <c r="H32" i="1" s="1"/>
  <c r="D17" i="1"/>
  <c r="H33" i="6" l="1"/>
  <c r="H34" i="6" s="1"/>
  <c r="C20" i="6"/>
  <c r="D19" i="6"/>
  <c r="C19" i="1"/>
  <c r="H33" i="1" s="1"/>
  <c r="H34" i="1" s="1"/>
  <c r="D18" i="1"/>
  <c r="H35" i="6" l="1"/>
  <c r="H36" i="6" s="1"/>
  <c r="C21" i="6"/>
  <c r="D20" i="6"/>
  <c r="C20" i="1"/>
  <c r="H35" i="1" s="1"/>
  <c r="H36" i="1" s="1"/>
  <c r="D19" i="1"/>
  <c r="C22" i="6" l="1"/>
  <c r="H37" i="6"/>
  <c r="H38" i="6" s="1"/>
  <c r="D21" i="6"/>
  <c r="C21" i="1"/>
  <c r="D20" i="1"/>
  <c r="H39" i="6" l="1"/>
  <c r="H40" i="6" s="1"/>
  <c r="C23" i="6"/>
  <c r="D23" i="6" s="1"/>
  <c r="D22" i="6"/>
  <c r="D21" i="1"/>
  <c r="H37" i="1"/>
  <c r="H38" i="1" s="1"/>
  <c r="C22" i="1"/>
  <c r="H39" i="1" s="1"/>
  <c r="H40" i="1" s="1"/>
  <c r="H41" i="6" l="1"/>
  <c r="H42" i="6" s="1"/>
  <c r="C24" i="6"/>
  <c r="C23" i="1"/>
  <c r="D22" i="1"/>
  <c r="H43" i="6" l="1"/>
  <c r="H44" i="6" s="1"/>
  <c r="C25" i="6"/>
  <c r="D24" i="6"/>
  <c r="H41" i="1"/>
  <c r="H42" i="1" s="1"/>
  <c r="D23" i="1"/>
  <c r="C24" i="1"/>
  <c r="D24" i="1" s="1"/>
  <c r="C26" i="6" l="1"/>
  <c r="D26" i="6" s="1"/>
  <c r="H45" i="6"/>
  <c r="H46" i="6" s="1"/>
  <c r="D25" i="6"/>
  <c r="C25" i="1"/>
  <c r="D25" i="1"/>
  <c r="H43" i="1"/>
  <c r="H44" i="1" s="1"/>
  <c r="H47" i="6" l="1"/>
  <c r="H48" i="6" s="1"/>
  <c r="C27" i="6"/>
  <c r="C26" i="1"/>
  <c r="H45" i="1"/>
  <c r="H46" i="1" s="1"/>
  <c r="D26" i="1"/>
  <c r="C28" i="6" l="1"/>
  <c r="D28" i="6" s="1"/>
  <c r="H49" i="6"/>
  <c r="H50" i="6" s="1"/>
  <c r="D27" i="6"/>
  <c r="C27" i="1"/>
  <c r="H47" i="1"/>
  <c r="H48" i="1" s="1"/>
  <c r="D27" i="1"/>
  <c r="H51" i="6" l="1"/>
  <c r="H52" i="6" s="1"/>
  <c r="D29" i="6"/>
  <c r="C28" i="1"/>
  <c r="H49" i="1"/>
  <c r="H50" i="1" s="1"/>
  <c r="D28" i="1"/>
  <c r="H51" i="1" l="1"/>
  <c r="H52" i="1" s="1"/>
  <c r="D29" i="1"/>
</calcChain>
</file>

<file path=xl/sharedStrings.xml><?xml version="1.0" encoding="utf-8"?>
<sst xmlns="http://schemas.openxmlformats.org/spreadsheetml/2006/main" count="20" uniqueCount="7">
  <si>
    <t>Vc</t>
  </si>
  <si>
    <t>Vs</t>
  </si>
  <si>
    <t>ft/sec</t>
  </si>
  <si>
    <t>Depth</t>
  </si>
  <si>
    <t>ft</t>
  </si>
  <si>
    <t>Mid-Point</t>
  </si>
  <si>
    <t>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</si>
</sst>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theme="0" tint="-0.24997711111789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8168220472974"/>
          <c:y val="7.46379474138745E-2"/>
          <c:w val="0.86896380910132709"/>
          <c:h val="0.90323030076662858"/>
        </c:manualLayout>
      </c:layout>
      <c:scatterChart>
        <c:scatterStyle val="lineMarker"/>
        <c:varyColors val="0"/>
        <c:ser>
          <c:idx val="1"/>
          <c:order val="0"/>
          <c:tx>
            <c:strRef>
              <c:f>Vs!$E$2</c:f>
              <c:strCache>
                <c:ptCount val="1"/>
                <c:pt idx="0">
                  <c:v>Vs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Vs!$E$5:$E$48</c:f>
              <c:numCache>
                <c:formatCode>0.0</c:formatCode>
                <c:ptCount val="44"/>
                <c:pt idx="0">
                  <c:v>790.75225799999998</c:v>
                </c:pt>
                <c:pt idx="1">
                  <c:v>612.07983400000001</c:v>
                </c:pt>
                <c:pt idx="2">
                  <c:v>574.38488800000005</c:v>
                </c:pt>
                <c:pt idx="3">
                  <c:v>387.406342</c:v>
                </c:pt>
                <c:pt idx="4">
                  <c:v>344.407532</c:v>
                </c:pt>
                <c:pt idx="5">
                  <c:v>290.89025900000001</c:v>
                </c:pt>
                <c:pt idx="6">
                  <c:v>643.57360800000004</c:v>
                </c:pt>
                <c:pt idx="7">
                  <c:v>1298.4907229999999</c:v>
                </c:pt>
                <c:pt idx="8">
                  <c:v>871.75366199999996</c:v>
                </c:pt>
                <c:pt idx="9">
                  <c:v>1315.3869629999999</c:v>
                </c:pt>
                <c:pt idx="10">
                  <c:v>458.68600500000002</c:v>
                </c:pt>
                <c:pt idx="11">
                  <c:v>682.77264400000001</c:v>
                </c:pt>
                <c:pt idx="12">
                  <c:v>705.57885699999997</c:v>
                </c:pt>
                <c:pt idx="13">
                  <c:v>1020.525452</c:v>
                </c:pt>
                <c:pt idx="14">
                  <c:v>674.48504600000001</c:v>
                </c:pt>
                <c:pt idx="15">
                  <c:v>671.33575399999995</c:v>
                </c:pt>
                <c:pt idx="16">
                  <c:v>1154.4288329999999</c:v>
                </c:pt>
                <c:pt idx="17">
                  <c:v>972.00390600000003</c:v>
                </c:pt>
                <c:pt idx="18">
                  <c:v>1765.2700199999999</c:v>
                </c:pt>
                <c:pt idx="19">
                  <c:v>4496.7133789999998</c:v>
                </c:pt>
                <c:pt idx="20">
                  <c:v>4317.2026370000003</c:v>
                </c:pt>
                <c:pt idx="21">
                  <c:v>4831.470703</c:v>
                </c:pt>
                <c:pt idx="22">
                  <c:v>4449.3930659999996</c:v>
                </c:pt>
                <c:pt idx="23">
                  <c:v>2105.953125</c:v>
                </c:pt>
                <c:pt idx="24">
                  <c:v>1518.4007570000001</c:v>
                </c:pt>
                <c:pt idx="25">
                  <c:v>2167.468018</c:v>
                </c:pt>
                <c:pt idx="26">
                  <c:v>2889.696289</c:v>
                </c:pt>
                <c:pt idx="27">
                  <c:v>4151.4213870000003</c:v>
                </c:pt>
                <c:pt idx="28">
                  <c:v>2988.608643</c:v>
                </c:pt>
                <c:pt idx="29">
                  <c:v>1788.3436280000001</c:v>
                </c:pt>
                <c:pt idx="30">
                  <c:v>3260.7246089999999</c:v>
                </c:pt>
                <c:pt idx="31">
                  <c:v>1985.843018</c:v>
                </c:pt>
                <c:pt idx="32">
                  <c:v>1933.3979489999999</c:v>
                </c:pt>
                <c:pt idx="33">
                  <c:v>2146.2583009999998</c:v>
                </c:pt>
                <c:pt idx="34">
                  <c:v>2965.859375</c:v>
                </c:pt>
                <c:pt idx="35">
                  <c:v>4418.9121089999999</c:v>
                </c:pt>
                <c:pt idx="36">
                  <c:v>4688.6450199999999</c:v>
                </c:pt>
                <c:pt idx="37">
                  <c:v>4222.408203</c:v>
                </c:pt>
                <c:pt idx="38">
                  <c:v>4393.1997069999998</c:v>
                </c:pt>
              </c:numCache>
            </c:numRef>
          </c:xVal>
          <c:yVal>
            <c:numRef>
              <c:f>Vs!$D$5:$D$44</c:f>
              <c:numCache>
                <c:formatCode>General</c:formatCode>
                <c:ptCount val="40"/>
                <c:pt idx="0">
                  <c:v>1.25</c:v>
                </c:pt>
                <c:pt idx="1">
                  <c:v>3.75</c:v>
                </c:pt>
                <c:pt idx="2">
                  <c:v>6.25</c:v>
                </c:pt>
                <c:pt idx="3">
                  <c:v>8.75</c:v>
                </c:pt>
                <c:pt idx="4">
                  <c:v>11.25</c:v>
                </c:pt>
                <c:pt idx="5">
                  <c:v>13.75</c:v>
                </c:pt>
                <c:pt idx="6">
                  <c:v>16.25</c:v>
                </c:pt>
                <c:pt idx="7">
                  <c:v>18.75</c:v>
                </c:pt>
                <c:pt idx="8">
                  <c:v>21.25</c:v>
                </c:pt>
                <c:pt idx="9">
                  <c:v>23.75</c:v>
                </c:pt>
                <c:pt idx="10">
                  <c:v>26.25</c:v>
                </c:pt>
                <c:pt idx="11">
                  <c:v>28.75</c:v>
                </c:pt>
                <c:pt idx="12">
                  <c:v>31.25</c:v>
                </c:pt>
                <c:pt idx="13">
                  <c:v>33.75</c:v>
                </c:pt>
                <c:pt idx="14">
                  <c:v>36.25</c:v>
                </c:pt>
                <c:pt idx="15">
                  <c:v>38.75</c:v>
                </c:pt>
                <c:pt idx="16">
                  <c:v>41.25</c:v>
                </c:pt>
                <c:pt idx="17">
                  <c:v>43.75</c:v>
                </c:pt>
                <c:pt idx="18">
                  <c:v>46.25</c:v>
                </c:pt>
                <c:pt idx="19">
                  <c:v>48.75</c:v>
                </c:pt>
                <c:pt idx="20">
                  <c:v>51.25</c:v>
                </c:pt>
                <c:pt idx="21">
                  <c:v>53.75</c:v>
                </c:pt>
                <c:pt idx="22">
                  <c:v>56.25</c:v>
                </c:pt>
                <c:pt idx="23">
                  <c:v>58.75</c:v>
                </c:pt>
                <c:pt idx="24">
                  <c:v>61.25</c:v>
                </c:pt>
                <c:pt idx="25">
                  <c:v>63.75</c:v>
                </c:pt>
                <c:pt idx="26">
                  <c:v>66.25</c:v>
                </c:pt>
                <c:pt idx="27">
                  <c:v>68.75</c:v>
                </c:pt>
                <c:pt idx="28">
                  <c:v>71.25</c:v>
                </c:pt>
                <c:pt idx="29">
                  <c:v>73.75</c:v>
                </c:pt>
                <c:pt idx="30">
                  <c:v>76.25</c:v>
                </c:pt>
                <c:pt idx="31">
                  <c:v>78.75</c:v>
                </c:pt>
                <c:pt idx="32">
                  <c:v>81.25</c:v>
                </c:pt>
                <c:pt idx="33">
                  <c:v>83.75</c:v>
                </c:pt>
                <c:pt idx="34">
                  <c:v>86.25</c:v>
                </c:pt>
                <c:pt idx="35">
                  <c:v>88.75</c:v>
                </c:pt>
                <c:pt idx="36">
                  <c:v>91.25</c:v>
                </c:pt>
                <c:pt idx="37">
                  <c:v>93.75</c:v>
                </c:pt>
                <c:pt idx="38">
                  <c:v>96.25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79-4103-BE2B-70E597377A45}"/>
            </c:ext>
          </c:extLst>
        </c:ser>
        <c:ser>
          <c:idx val="0"/>
          <c:order val="1"/>
          <c:tx>
            <c:v>Interval</c:v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Vs!$I$4:$I$81</c:f>
              <c:numCache>
                <c:formatCode>0.0</c:formatCode>
                <c:ptCount val="78"/>
                <c:pt idx="0">
                  <c:v>790.75225799999998</c:v>
                </c:pt>
                <c:pt idx="1">
                  <c:v>790.75225799999998</c:v>
                </c:pt>
                <c:pt idx="2">
                  <c:v>612.07983400000001</c:v>
                </c:pt>
                <c:pt idx="3">
                  <c:v>612.07983400000001</c:v>
                </c:pt>
                <c:pt idx="4">
                  <c:v>574.38488800000005</c:v>
                </c:pt>
                <c:pt idx="5">
                  <c:v>574.38488800000005</c:v>
                </c:pt>
                <c:pt idx="6">
                  <c:v>387.406342</c:v>
                </c:pt>
                <c:pt idx="7">
                  <c:v>387.406342</c:v>
                </c:pt>
                <c:pt idx="8">
                  <c:v>344.407532</c:v>
                </c:pt>
                <c:pt idx="9">
                  <c:v>344.407532</c:v>
                </c:pt>
                <c:pt idx="10">
                  <c:v>290.89025900000001</c:v>
                </c:pt>
                <c:pt idx="11">
                  <c:v>290.89025900000001</c:v>
                </c:pt>
                <c:pt idx="12">
                  <c:v>643.57360800000004</c:v>
                </c:pt>
                <c:pt idx="13">
                  <c:v>643.57360800000004</c:v>
                </c:pt>
                <c:pt idx="14">
                  <c:v>1298.4907229999999</c:v>
                </c:pt>
                <c:pt idx="15">
                  <c:v>1298.4907229999999</c:v>
                </c:pt>
                <c:pt idx="16">
                  <c:v>871.75366199999996</c:v>
                </c:pt>
                <c:pt idx="17">
                  <c:v>871.75366199999996</c:v>
                </c:pt>
                <c:pt idx="18">
                  <c:v>1315.3869629999999</c:v>
                </c:pt>
                <c:pt idx="19">
                  <c:v>1315.3869629999999</c:v>
                </c:pt>
                <c:pt idx="20">
                  <c:v>458.68600500000002</c:v>
                </c:pt>
                <c:pt idx="21">
                  <c:v>458.68600500000002</c:v>
                </c:pt>
                <c:pt idx="22">
                  <c:v>682.77264400000001</c:v>
                </c:pt>
                <c:pt idx="23">
                  <c:v>682.77264400000001</c:v>
                </c:pt>
                <c:pt idx="24">
                  <c:v>705.57885699999997</c:v>
                </c:pt>
                <c:pt idx="25">
                  <c:v>705.57885699999997</c:v>
                </c:pt>
                <c:pt idx="26">
                  <c:v>1020.525452</c:v>
                </c:pt>
                <c:pt idx="27">
                  <c:v>1020.525452</c:v>
                </c:pt>
                <c:pt idx="28">
                  <c:v>674.48504600000001</c:v>
                </c:pt>
                <c:pt idx="29">
                  <c:v>674.48504600000001</c:v>
                </c:pt>
                <c:pt idx="30">
                  <c:v>671.33575399999995</c:v>
                </c:pt>
                <c:pt idx="31">
                  <c:v>671.33575399999995</c:v>
                </c:pt>
                <c:pt idx="32">
                  <c:v>1154.4288329999999</c:v>
                </c:pt>
                <c:pt idx="33">
                  <c:v>1154.4288329999999</c:v>
                </c:pt>
                <c:pt idx="34">
                  <c:v>972.00390600000003</c:v>
                </c:pt>
                <c:pt idx="35">
                  <c:v>972.00390600000003</c:v>
                </c:pt>
                <c:pt idx="36">
                  <c:v>1765.2700199999999</c:v>
                </c:pt>
                <c:pt idx="37">
                  <c:v>1765.2700199999999</c:v>
                </c:pt>
                <c:pt idx="38">
                  <c:v>4496.7133789999998</c:v>
                </c:pt>
                <c:pt idx="39">
                  <c:v>4496.7133789999998</c:v>
                </c:pt>
                <c:pt idx="40">
                  <c:v>4317.2026370000003</c:v>
                </c:pt>
                <c:pt idx="41">
                  <c:v>4317.2026370000003</c:v>
                </c:pt>
                <c:pt idx="42">
                  <c:v>4831.470703</c:v>
                </c:pt>
                <c:pt idx="43">
                  <c:v>4831.470703</c:v>
                </c:pt>
                <c:pt idx="44">
                  <c:v>4449.3930659999996</c:v>
                </c:pt>
                <c:pt idx="45">
                  <c:v>4449.3930659999996</c:v>
                </c:pt>
                <c:pt idx="46">
                  <c:v>2105.953125</c:v>
                </c:pt>
                <c:pt idx="47">
                  <c:v>2105.953125</c:v>
                </c:pt>
                <c:pt idx="48">
                  <c:v>1518.4007570000001</c:v>
                </c:pt>
                <c:pt idx="49">
                  <c:v>1518.4007570000001</c:v>
                </c:pt>
                <c:pt idx="50">
                  <c:v>2167.468018</c:v>
                </c:pt>
                <c:pt idx="51">
                  <c:v>2167.468018</c:v>
                </c:pt>
                <c:pt idx="52">
                  <c:v>2889.696289</c:v>
                </c:pt>
                <c:pt idx="53">
                  <c:v>2889.696289</c:v>
                </c:pt>
                <c:pt idx="54">
                  <c:v>4151.4213870000003</c:v>
                </c:pt>
                <c:pt idx="55">
                  <c:v>4151.4213870000003</c:v>
                </c:pt>
                <c:pt idx="56">
                  <c:v>2988.608643</c:v>
                </c:pt>
                <c:pt idx="57">
                  <c:v>2988.608643</c:v>
                </c:pt>
                <c:pt idx="58">
                  <c:v>1788.3436280000001</c:v>
                </c:pt>
                <c:pt idx="59">
                  <c:v>1788.3436280000001</c:v>
                </c:pt>
                <c:pt idx="60">
                  <c:v>3260.7246089999999</c:v>
                </c:pt>
                <c:pt idx="61">
                  <c:v>3260.7246089999999</c:v>
                </c:pt>
                <c:pt idx="62">
                  <c:v>1985.843018</c:v>
                </c:pt>
                <c:pt idx="63">
                  <c:v>1985.843018</c:v>
                </c:pt>
                <c:pt idx="64">
                  <c:v>1933.3979489999999</c:v>
                </c:pt>
                <c:pt idx="65">
                  <c:v>1933.3979489999999</c:v>
                </c:pt>
                <c:pt idx="66">
                  <c:v>2146.2583009999998</c:v>
                </c:pt>
                <c:pt idx="67">
                  <c:v>2146.2583009999998</c:v>
                </c:pt>
                <c:pt idx="68">
                  <c:v>2965.859375</c:v>
                </c:pt>
                <c:pt idx="69">
                  <c:v>2965.859375</c:v>
                </c:pt>
                <c:pt idx="70">
                  <c:v>4418.9121089999999</c:v>
                </c:pt>
                <c:pt idx="71">
                  <c:v>4418.9121089999999</c:v>
                </c:pt>
                <c:pt idx="72">
                  <c:v>4688.6450199999999</c:v>
                </c:pt>
                <c:pt idx="73">
                  <c:v>4688.6450199999999</c:v>
                </c:pt>
                <c:pt idx="74">
                  <c:v>4222.408203</c:v>
                </c:pt>
                <c:pt idx="75">
                  <c:v>4222.408203</c:v>
                </c:pt>
                <c:pt idx="76">
                  <c:v>4393.1997069999998</c:v>
                </c:pt>
                <c:pt idx="77">
                  <c:v>4393.1997069999998</c:v>
                </c:pt>
              </c:numCache>
            </c:numRef>
          </c:xVal>
          <c:yVal>
            <c:numRef>
              <c:f>Vs!$H$4:$H$81</c:f>
              <c:numCache>
                <c:formatCode>General</c:formatCode>
                <c:ptCount val="78"/>
                <c:pt idx="0">
                  <c:v>0</c:v>
                </c:pt>
                <c:pt idx="1">
                  <c:v>2.5</c:v>
                </c:pt>
                <c:pt idx="2">
                  <c:v>2.5</c:v>
                </c:pt>
                <c:pt idx="3">
                  <c:v>5</c:v>
                </c:pt>
                <c:pt idx="4">
                  <c:v>5</c:v>
                </c:pt>
                <c:pt idx="5">
                  <c:v>7.5</c:v>
                </c:pt>
                <c:pt idx="6">
                  <c:v>7.5</c:v>
                </c:pt>
                <c:pt idx="7">
                  <c:v>10</c:v>
                </c:pt>
                <c:pt idx="8">
                  <c:v>10</c:v>
                </c:pt>
                <c:pt idx="9">
                  <c:v>12.5</c:v>
                </c:pt>
                <c:pt idx="10">
                  <c:v>12.5</c:v>
                </c:pt>
                <c:pt idx="11">
                  <c:v>15</c:v>
                </c:pt>
                <c:pt idx="12">
                  <c:v>15</c:v>
                </c:pt>
                <c:pt idx="13">
                  <c:v>17.5</c:v>
                </c:pt>
                <c:pt idx="14">
                  <c:v>17.5</c:v>
                </c:pt>
                <c:pt idx="15">
                  <c:v>20</c:v>
                </c:pt>
                <c:pt idx="16">
                  <c:v>20</c:v>
                </c:pt>
                <c:pt idx="17">
                  <c:v>22.5</c:v>
                </c:pt>
                <c:pt idx="18">
                  <c:v>22.5</c:v>
                </c:pt>
                <c:pt idx="19">
                  <c:v>25</c:v>
                </c:pt>
                <c:pt idx="20">
                  <c:v>25</c:v>
                </c:pt>
                <c:pt idx="21">
                  <c:v>27.5</c:v>
                </c:pt>
                <c:pt idx="22">
                  <c:v>27.5</c:v>
                </c:pt>
                <c:pt idx="23">
                  <c:v>30</c:v>
                </c:pt>
                <c:pt idx="24">
                  <c:v>30</c:v>
                </c:pt>
                <c:pt idx="25">
                  <c:v>32.5</c:v>
                </c:pt>
                <c:pt idx="26">
                  <c:v>32.5</c:v>
                </c:pt>
                <c:pt idx="27">
                  <c:v>35</c:v>
                </c:pt>
                <c:pt idx="28">
                  <c:v>35</c:v>
                </c:pt>
                <c:pt idx="29">
                  <c:v>37.5</c:v>
                </c:pt>
                <c:pt idx="30">
                  <c:v>37.5</c:v>
                </c:pt>
                <c:pt idx="31">
                  <c:v>40</c:v>
                </c:pt>
                <c:pt idx="32">
                  <c:v>40</c:v>
                </c:pt>
                <c:pt idx="33">
                  <c:v>42.5</c:v>
                </c:pt>
                <c:pt idx="34">
                  <c:v>42.5</c:v>
                </c:pt>
                <c:pt idx="35">
                  <c:v>45</c:v>
                </c:pt>
                <c:pt idx="36">
                  <c:v>45</c:v>
                </c:pt>
                <c:pt idx="37">
                  <c:v>47.5</c:v>
                </c:pt>
                <c:pt idx="38">
                  <c:v>47.5</c:v>
                </c:pt>
                <c:pt idx="39">
                  <c:v>50</c:v>
                </c:pt>
                <c:pt idx="40">
                  <c:v>50</c:v>
                </c:pt>
                <c:pt idx="41">
                  <c:v>52.5</c:v>
                </c:pt>
                <c:pt idx="42">
                  <c:v>52.5</c:v>
                </c:pt>
                <c:pt idx="43">
                  <c:v>55</c:v>
                </c:pt>
                <c:pt idx="44">
                  <c:v>55</c:v>
                </c:pt>
                <c:pt idx="45">
                  <c:v>57.5</c:v>
                </c:pt>
                <c:pt idx="46">
                  <c:v>57.5</c:v>
                </c:pt>
                <c:pt idx="47">
                  <c:v>60</c:v>
                </c:pt>
                <c:pt idx="48">
                  <c:v>60</c:v>
                </c:pt>
                <c:pt idx="49">
                  <c:v>62.5</c:v>
                </c:pt>
                <c:pt idx="50">
                  <c:v>62.5</c:v>
                </c:pt>
                <c:pt idx="51">
                  <c:v>65</c:v>
                </c:pt>
                <c:pt idx="52">
                  <c:v>65</c:v>
                </c:pt>
                <c:pt idx="53">
                  <c:v>67.5</c:v>
                </c:pt>
                <c:pt idx="54">
                  <c:v>67.5</c:v>
                </c:pt>
                <c:pt idx="55">
                  <c:v>70</c:v>
                </c:pt>
                <c:pt idx="56">
                  <c:v>70</c:v>
                </c:pt>
                <c:pt idx="57">
                  <c:v>72.5</c:v>
                </c:pt>
                <c:pt idx="58">
                  <c:v>72.5</c:v>
                </c:pt>
                <c:pt idx="59">
                  <c:v>75</c:v>
                </c:pt>
                <c:pt idx="60">
                  <c:v>75</c:v>
                </c:pt>
                <c:pt idx="61">
                  <c:v>77.5</c:v>
                </c:pt>
                <c:pt idx="62">
                  <c:v>77.5</c:v>
                </c:pt>
                <c:pt idx="63">
                  <c:v>80</c:v>
                </c:pt>
                <c:pt idx="64">
                  <c:v>80</c:v>
                </c:pt>
                <c:pt idx="65">
                  <c:v>82.5</c:v>
                </c:pt>
                <c:pt idx="66">
                  <c:v>82.5</c:v>
                </c:pt>
                <c:pt idx="67">
                  <c:v>85</c:v>
                </c:pt>
                <c:pt idx="68">
                  <c:v>85</c:v>
                </c:pt>
                <c:pt idx="69">
                  <c:v>87.5</c:v>
                </c:pt>
                <c:pt idx="70">
                  <c:v>87.5</c:v>
                </c:pt>
                <c:pt idx="71">
                  <c:v>90</c:v>
                </c:pt>
                <c:pt idx="72">
                  <c:v>90</c:v>
                </c:pt>
                <c:pt idx="73">
                  <c:v>92.5</c:v>
                </c:pt>
                <c:pt idx="74">
                  <c:v>92.5</c:v>
                </c:pt>
                <c:pt idx="75">
                  <c:v>95</c:v>
                </c:pt>
                <c:pt idx="76">
                  <c:v>95</c:v>
                </c:pt>
                <c:pt idx="77">
                  <c:v>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79-4103-BE2B-70E597377A45}"/>
            </c:ext>
          </c:extLst>
        </c:ser>
        <c:ser>
          <c:idx val="2"/>
          <c:order val="2"/>
          <c:tx>
            <c:v>BC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Vs!$M$5:$M$6</c:f>
              <c:numCache>
                <c:formatCode>General</c:formatCode>
                <c:ptCount val="2"/>
                <c:pt idx="0">
                  <c:v>2500</c:v>
                </c:pt>
                <c:pt idx="1">
                  <c:v>2500</c:v>
                </c:pt>
              </c:numCache>
            </c:numRef>
          </c:xVal>
          <c:yVal>
            <c:numRef>
              <c:f>Vs!$L$5:$L$6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79-4103-BE2B-70E597377A45}"/>
            </c:ext>
          </c:extLst>
        </c:ser>
        <c:ser>
          <c:idx val="3"/>
          <c:order val="3"/>
          <c:tx>
            <c:v>AB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Vs!$N$5:$N$6</c:f>
              <c:numCache>
                <c:formatCode>General</c:formatCode>
                <c:ptCount val="2"/>
                <c:pt idx="0">
                  <c:v>8200</c:v>
                </c:pt>
                <c:pt idx="1">
                  <c:v>8200</c:v>
                </c:pt>
              </c:numCache>
            </c:numRef>
          </c:xVal>
          <c:yVal>
            <c:numRef>
              <c:f>Vs!$L$5:$L$6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79-4103-BE2B-70E597377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063688"/>
        <c:axId val="881067648"/>
      </c:scatterChart>
      <c:valAx>
        <c:axId val="8810636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5370655862159384"/>
              <c:y val="5.269881970525202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7648"/>
        <c:crosses val="autoZero"/>
        <c:crossBetween val="midCat"/>
      </c:valAx>
      <c:valAx>
        <c:axId val="881067648"/>
        <c:scaling>
          <c:orientation val="maxMin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Depth (ft)</a:t>
                </a:r>
              </a:p>
            </c:rich>
          </c:tx>
          <c:layout>
            <c:manualLayout>
              <c:xMode val="edge"/>
              <c:yMode val="edge"/>
              <c:x val="5.7967682949583918E-3"/>
              <c:y val="0.48329571440932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36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&amp;L&amp;"Calibri Light,Bold"Project:  S-38-39 over Cooper Swamp
Date: January 14,2025
Analysis: Downhole Geophysical Test Results in Soil Boring B-1&amp;R&amp;G</c:oddHeader>
    </c:headerFooter>
    <c:pageMargins b="0.75" l="0.5" r="0.5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69335908483156E-2"/>
          <c:y val="9.0556030577215119E-2"/>
          <c:w val="0.87815109196256125"/>
          <c:h val="0.90005870416927203"/>
        </c:manualLayout>
      </c:layout>
      <c:scatterChart>
        <c:scatterStyle val="lineMarker"/>
        <c:varyColors val="0"/>
        <c:ser>
          <c:idx val="1"/>
          <c:order val="0"/>
          <c:tx>
            <c:strRef>
              <c:f>'Vc (2)'!$E$2</c:f>
              <c:strCache>
                <c:ptCount val="1"/>
                <c:pt idx="0">
                  <c:v>Vc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'Vc (2)'!$E$5:$E$48</c:f>
              <c:numCache>
                <c:formatCode>0.0</c:formatCode>
                <c:ptCount val="44"/>
                <c:pt idx="0">
                  <c:v>1252.380249</c:v>
                </c:pt>
                <c:pt idx="1">
                  <c:v>683.18432600000006</c:v>
                </c:pt>
                <c:pt idx="2">
                  <c:v>894.23425299999997</c:v>
                </c:pt>
                <c:pt idx="3">
                  <c:v>2195.3657229999999</c:v>
                </c:pt>
                <c:pt idx="4">
                  <c:v>4062.2453609999998</c:v>
                </c:pt>
                <c:pt idx="5">
                  <c:v>4795.9545900000003</c:v>
                </c:pt>
                <c:pt idx="6">
                  <c:v>6036.1787109999996</c:v>
                </c:pt>
                <c:pt idx="7">
                  <c:v>3474.9182129999999</c:v>
                </c:pt>
                <c:pt idx="8">
                  <c:v>4675.515625</c:v>
                </c:pt>
                <c:pt idx="9">
                  <c:v>5514.0732420000004</c:v>
                </c:pt>
                <c:pt idx="10">
                  <c:v>6700.1318359999996</c:v>
                </c:pt>
                <c:pt idx="11">
                  <c:v>9160.5888670000004</c:v>
                </c:pt>
                <c:pt idx="12">
                  <c:v>4383.4589839999999</c:v>
                </c:pt>
                <c:pt idx="13">
                  <c:v>5916.4033200000003</c:v>
                </c:pt>
                <c:pt idx="14">
                  <c:v>6181.0961909999996</c:v>
                </c:pt>
                <c:pt idx="15">
                  <c:v>4896.4741210000002</c:v>
                </c:pt>
                <c:pt idx="16">
                  <c:v>7213.2319340000004</c:v>
                </c:pt>
                <c:pt idx="17">
                  <c:v>4822.0502930000002</c:v>
                </c:pt>
                <c:pt idx="18">
                  <c:v>4912.6884769999997</c:v>
                </c:pt>
                <c:pt idx="19">
                  <c:v>5652.96875</c:v>
                </c:pt>
                <c:pt idx="20">
                  <c:v>5947.3291019999997</c:v>
                </c:pt>
                <c:pt idx="21">
                  <c:v>6924.0722660000001</c:v>
                </c:pt>
                <c:pt idx="22">
                  <c:v>9553.9101559999999</c:v>
                </c:pt>
                <c:pt idx="23">
                  <c:v>6832.3959960000002</c:v>
                </c:pt>
                <c:pt idx="24">
                  <c:v>4027.6059570000002</c:v>
                </c:pt>
                <c:pt idx="25">
                  <c:v>9220.8769530000009</c:v>
                </c:pt>
                <c:pt idx="26">
                  <c:v>4889.669922</c:v>
                </c:pt>
                <c:pt idx="27">
                  <c:v>5664.8427730000003</c:v>
                </c:pt>
                <c:pt idx="28">
                  <c:v>9015.3867190000001</c:v>
                </c:pt>
                <c:pt idx="29">
                  <c:v>6718.5747069999998</c:v>
                </c:pt>
                <c:pt idx="30">
                  <c:v>4131.4658200000003</c:v>
                </c:pt>
                <c:pt idx="31">
                  <c:v>4122.7465819999998</c:v>
                </c:pt>
                <c:pt idx="32">
                  <c:v>6195.1191410000001</c:v>
                </c:pt>
                <c:pt idx="33">
                  <c:v>5699.9970700000003</c:v>
                </c:pt>
                <c:pt idx="34">
                  <c:v>8691.1425780000009</c:v>
                </c:pt>
                <c:pt idx="35">
                  <c:v>11022.790039</c:v>
                </c:pt>
                <c:pt idx="36">
                  <c:v>11906.976562</c:v>
                </c:pt>
                <c:pt idx="37">
                  <c:v>13626.789062</c:v>
                </c:pt>
                <c:pt idx="38">
                  <c:v>11403.118164</c:v>
                </c:pt>
              </c:numCache>
            </c:numRef>
          </c:xVal>
          <c:yVal>
            <c:numRef>
              <c:f>'Vc (2)'!$D$5:$D$48</c:f>
              <c:numCache>
                <c:formatCode>General</c:formatCode>
                <c:ptCount val="44"/>
                <c:pt idx="0">
                  <c:v>1.25</c:v>
                </c:pt>
                <c:pt idx="1">
                  <c:v>3.75</c:v>
                </c:pt>
                <c:pt idx="2">
                  <c:v>6.25</c:v>
                </c:pt>
                <c:pt idx="3">
                  <c:v>8.75</c:v>
                </c:pt>
                <c:pt idx="4">
                  <c:v>11.25</c:v>
                </c:pt>
                <c:pt idx="5">
                  <c:v>13.75</c:v>
                </c:pt>
                <c:pt idx="6">
                  <c:v>16.25</c:v>
                </c:pt>
                <c:pt idx="7">
                  <c:v>18.75</c:v>
                </c:pt>
                <c:pt idx="8">
                  <c:v>21.25</c:v>
                </c:pt>
                <c:pt idx="9">
                  <c:v>23.75</c:v>
                </c:pt>
                <c:pt idx="10">
                  <c:v>26.25</c:v>
                </c:pt>
                <c:pt idx="11">
                  <c:v>28.75</c:v>
                </c:pt>
                <c:pt idx="12">
                  <c:v>31.25</c:v>
                </c:pt>
                <c:pt idx="13">
                  <c:v>33.75</c:v>
                </c:pt>
                <c:pt idx="14">
                  <c:v>36.25</c:v>
                </c:pt>
                <c:pt idx="15">
                  <c:v>38.75</c:v>
                </c:pt>
                <c:pt idx="16">
                  <c:v>41.25</c:v>
                </c:pt>
                <c:pt idx="17">
                  <c:v>43.75</c:v>
                </c:pt>
                <c:pt idx="18">
                  <c:v>46.25</c:v>
                </c:pt>
                <c:pt idx="19">
                  <c:v>48.75</c:v>
                </c:pt>
                <c:pt idx="20">
                  <c:v>51.25</c:v>
                </c:pt>
                <c:pt idx="21">
                  <c:v>53.75</c:v>
                </c:pt>
                <c:pt idx="22">
                  <c:v>56.25</c:v>
                </c:pt>
                <c:pt idx="23">
                  <c:v>58.75</c:v>
                </c:pt>
                <c:pt idx="24">
                  <c:v>61.25</c:v>
                </c:pt>
                <c:pt idx="25">
                  <c:v>63.75</c:v>
                </c:pt>
                <c:pt idx="26">
                  <c:v>66.25</c:v>
                </c:pt>
                <c:pt idx="27">
                  <c:v>68.75</c:v>
                </c:pt>
                <c:pt idx="28">
                  <c:v>71.25</c:v>
                </c:pt>
                <c:pt idx="29">
                  <c:v>73.75</c:v>
                </c:pt>
                <c:pt idx="30">
                  <c:v>76.25</c:v>
                </c:pt>
                <c:pt idx="31">
                  <c:v>78.75</c:v>
                </c:pt>
                <c:pt idx="32">
                  <c:v>81.25</c:v>
                </c:pt>
                <c:pt idx="33">
                  <c:v>83.75</c:v>
                </c:pt>
                <c:pt idx="34">
                  <c:v>86.25</c:v>
                </c:pt>
                <c:pt idx="35">
                  <c:v>88.75</c:v>
                </c:pt>
                <c:pt idx="36">
                  <c:v>91.25</c:v>
                </c:pt>
                <c:pt idx="37">
                  <c:v>93.75</c:v>
                </c:pt>
                <c:pt idx="38">
                  <c:v>96.25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97-444C-A809-CF563BB87D05}"/>
            </c:ext>
          </c:extLst>
        </c:ser>
        <c:ser>
          <c:idx val="0"/>
          <c:order val="1"/>
          <c:tx>
            <c:v>Interval</c:v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'Vc (2)'!$I$4:$I$91</c:f>
              <c:numCache>
                <c:formatCode>0.0</c:formatCode>
                <c:ptCount val="88"/>
                <c:pt idx="0">
                  <c:v>1252.380249</c:v>
                </c:pt>
                <c:pt idx="1">
                  <c:v>1252.380249</c:v>
                </c:pt>
                <c:pt idx="2">
                  <c:v>683.18432600000006</c:v>
                </c:pt>
                <c:pt idx="3">
                  <c:v>683.18432600000006</c:v>
                </c:pt>
                <c:pt idx="4">
                  <c:v>894.23425299999997</c:v>
                </c:pt>
                <c:pt idx="5">
                  <c:v>894.23425299999997</c:v>
                </c:pt>
                <c:pt idx="6">
                  <c:v>2195.3657229999999</c:v>
                </c:pt>
                <c:pt idx="7">
                  <c:v>2195.3657229999999</c:v>
                </c:pt>
                <c:pt idx="8">
                  <c:v>4062.2453609999998</c:v>
                </c:pt>
                <c:pt idx="9">
                  <c:v>4062.2453609999998</c:v>
                </c:pt>
                <c:pt idx="10">
                  <c:v>4795.9545900000003</c:v>
                </c:pt>
                <c:pt idx="11">
                  <c:v>4795.9545900000003</c:v>
                </c:pt>
                <c:pt idx="12">
                  <c:v>6036.1787109999996</c:v>
                </c:pt>
                <c:pt idx="13">
                  <c:v>6036.1787109999996</c:v>
                </c:pt>
                <c:pt idx="14">
                  <c:v>3474.9182129999999</c:v>
                </c:pt>
                <c:pt idx="15">
                  <c:v>3474.9182129999999</c:v>
                </c:pt>
                <c:pt idx="16">
                  <c:v>4675.515625</c:v>
                </c:pt>
                <c:pt idx="17">
                  <c:v>4675.515625</c:v>
                </c:pt>
                <c:pt idx="18">
                  <c:v>5514.0732420000004</c:v>
                </c:pt>
                <c:pt idx="19">
                  <c:v>5514.0732420000004</c:v>
                </c:pt>
                <c:pt idx="20">
                  <c:v>6700.1318359999996</c:v>
                </c:pt>
                <c:pt idx="21">
                  <c:v>6700.1318359999996</c:v>
                </c:pt>
                <c:pt idx="22">
                  <c:v>9160.5888670000004</c:v>
                </c:pt>
                <c:pt idx="23">
                  <c:v>9160.5888670000004</c:v>
                </c:pt>
                <c:pt idx="24">
                  <c:v>4383.4589839999999</c:v>
                </c:pt>
                <c:pt idx="25">
                  <c:v>4383.4589839999999</c:v>
                </c:pt>
                <c:pt idx="26">
                  <c:v>5916.4033200000003</c:v>
                </c:pt>
                <c:pt idx="27">
                  <c:v>5916.4033200000003</c:v>
                </c:pt>
                <c:pt idx="28">
                  <c:v>6181.0961909999996</c:v>
                </c:pt>
                <c:pt idx="29">
                  <c:v>6181.0961909999996</c:v>
                </c:pt>
                <c:pt idx="30">
                  <c:v>4896.4741210000002</c:v>
                </c:pt>
                <c:pt idx="31">
                  <c:v>4896.4741210000002</c:v>
                </c:pt>
                <c:pt idx="32">
                  <c:v>7213.2319340000004</c:v>
                </c:pt>
                <c:pt idx="33">
                  <c:v>7213.2319340000004</c:v>
                </c:pt>
                <c:pt idx="34">
                  <c:v>4822.0502930000002</c:v>
                </c:pt>
                <c:pt idx="35">
                  <c:v>4822.0502930000002</c:v>
                </c:pt>
                <c:pt idx="36">
                  <c:v>4912.6884769999997</c:v>
                </c:pt>
                <c:pt idx="37">
                  <c:v>4912.6884769999997</c:v>
                </c:pt>
                <c:pt idx="38">
                  <c:v>5652.96875</c:v>
                </c:pt>
                <c:pt idx="39">
                  <c:v>5652.96875</c:v>
                </c:pt>
                <c:pt idx="40">
                  <c:v>5947.3291019999997</c:v>
                </c:pt>
                <c:pt idx="41">
                  <c:v>5947.3291019999997</c:v>
                </c:pt>
                <c:pt idx="42">
                  <c:v>6924.0722660000001</c:v>
                </c:pt>
                <c:pt idx="43">
                  <c:v>6924.0722660000001</c:v>
                </c:pt>
                <c:pt idx="44">
                  <c:v>9553.9101559999999</c:v>
                </c:pt>
                <c:pt idx="45">
                  <c:v>9553.9101559999999</c:v>
                </c:pt>
                <c:pt idx="46">
                  <c:v>6832.3959960000002</c:v>
                </c:pt>
                <c:pt idx="47">
                  <c:v>6832.3959960000002</c:v>
                </c:pt>
                <c:pt idx="48">
                  <c:v>4027.6059570000002</c:v>
                </c:pt>
                <c:pt idx="49">
                  <c:v>4027.6059570000002</c:v>
                </c:pt>
                <c:pt idx="50">
                  <c:v>9220.8769530000009</c:v>
                </c:pt>
                <c:pt idx="51">
                  <c:v>9220.8769530000009</c:v>
                </c:pt>
                <c:pt idx="52">
                  <c:v>4889.669922</c:v>
                </c:pt>
                <c:pt idx="53">
                  <c:v>4889.669922</c:v>
                </c:pt>
                <c:pt idx="54">
                  <c:v>5664.8427730000003</c:v>
                </c:pt>
                <c:pt idx="55">
                  <c:v>5664.8427730000003</c:v>
                </c:pt>
                <c:pt idx="56">
                  <c:v>9015.3867190000001</c:v>
                </c:pt>
                <c:pt idx="57">
                  <c:v>9015.3867190000001</c:v>
                </c:pt>
                <c:pt idx="58">
                  <c:v>6718.5747069999998</c:v>
                </c:pt>
                <c:pt idx="59">
                  <c:v>6718.5747069999998</c:v>
                </c:pt>
                <c:pt idx="60">
                  <c:v>4131.4658200000003</c:v>
                </c:pt>
                <c:pt idx="61">
                  <c:v>4131.4658200000003</c:v>
                </c:pt>
                <c:pt idx="62">
                  <c:v>4122.7465819999998</c:v>
                </c:pt>
                <c:pt idx="63">
                  <c:v>4122.7465819999998</c:v>
                </c:pt>
                <c:pt idx="64">
                  <c:v>6195.1191410000001</c:v>
                </c:pt>
                <c:pt idx="65">
                  <c:v>6195.1191410000001</c:v>
                </c:pt>
                <c:pt idx="66">
                  <c:v>5699.9970700000003</c:v>
                </c:pt>
                <c:pt idx="67">
                  <c:v>5699.9970700000003</c:v>
                </c:pt>
                <c:pt idx="68">
                  <c:v>8691.1425780000009</c:v>
                </c:pt>
                <c:pt idx="69">
                  <c:v>8691.1425780000009</c:v>
                </c:pt>
                <c:pt idx="70">
                  <c:v>11022.790039</c:v>
                </c:pt>
                <c:pt idx="71">
                  <c:v>11022.790039</c:v>
                </c:pt>
                <c:pt idx="72">
                  <c:v>11906.976562</c:v>
                </c:pt>
                <c:pt idx="73">
                  <c:v>11906.976562</c:v>
                </c:pt>
                <c:pt idx="74">
                  <c:v>13626.789062</c:v>
                </c:pt>
                <c:pt idx="75">
                  <c:v>13626.789062</c:v>
                </c:pt>
                <c:pt idx="76">
                  <c:v>11403.118164</c:v>
                </c:pt>
                <c:pt idx="77">
                  <c:v>11403.118164</c:v>
                </c:pt>
              </c:numCache>
            </c:numRef>
          </c:xVal>
          <c:yVal>
            <c:numRef>
              <c:f>'Vc (2)'!$H$4:$H$91</c:f>
              <c:numCache>
                <c:formatCode>General</c:formatCode>
                <c:ptCount val="88"/>
                <c:pt idx="0">
                  <c:v>0</c:v>
                </c:pt>
                <c:pt idx="1">
                  <c:v>2.5</c:v>
                </c:pt>
                <c:pt idx="2">
                  <c:v>2.5</c:v>
                </c:pt>
                <c:pt idx="3">
                  <c:v>5</c:v>
                </c:pt>
                <c:pt idx="4">
                  <c:v>5</c:v>
                </c:pt>
                <c:pt idx="5">
                  <c:v>7.5</c:v>
                </c:pt>
                <c:pt idx="6">
                  <c:v>7.5</c:v>
                </c:pt>
                <c:pt idx="7">
                  <c:v>10</c:v>
                </c:pt>
                <c:pt idx="8">
                  <c:v>10</c:v>
                </c:pt>
                <c:pt idx="9">
                  <c:v>12.5</c:v>
                </c:pt>
                <c:pt idx="10">
                  <c:v>12.5</c:v>
                </c:pt>
                <c:pt idx="11">
                  <c:v>15</c:v>
                </c:pt>
                <c:pt idx="12">
                  <c:v>15</c:v>
                </c:pt>
                <c:pt idx="13">
                  <c:v>17.5</c:v>
                </c:pt>
                <c:pt idx="14">
                  <c:v>17.5</c:v>
                </c:pt>
                <c:pt idx="15">
                  <c:v>20</c:v>
                </c:pt>
                <c:pt idx="16">
                  <c:v>20</c:v>
                </c:pt>
                <c:pt idx="17">
                  <c:v>22.5</c:v>
                </c:pt>
                <c:pt idx="18">
                  <c:v>22.5</c:v>
                </c:pt>
                <c:pt idx="19">
                  <c:v>25</c:v>
                </c:pt>
                <c:pt idx="20">
                  <c:v>25</c:v>
                </c:pt>
                <c:pt idx="21">
                  <c:v>27.5</c:v>
                </c:pt>
                <c:pt idx="22">
                  <c:v>27.5</c:v>
                </c:pt>
                <c:pt idx="23">
                  <c:v>30</c:v>
                </c:pt>
                <c:pt idx="24">
                  <c:v>30</c:v>
                </c:pt>
                <c:pt idx="25">
                  <c:v>32.5</c:v>
                </c:pt>
                <c:pt idx="26">
                  <c:v>32.5</c:v>
                </c:pt>
                <c:pt idx="27">
                  <c:v>35</c:v>
                </c:pt>
                <c:pt idx="28">
                  <c:v>35</c:v>
                </c:pt>
                <c:pt idx="29">
                  <c:v>37.5</c:v>
                </c:pt>
                <c:pt idx="30">
                  <c:v>37.5</c:v>
                </c:pt>
                <c:pt idx="31">
                  <c:v>40</c:v>
                </c:pt>
                <c:pt idx="32">
                  <c:v>40</c:v>
                </c:pt>
                <c:pt idx="33">
                  <c:v>42.5</c:v>
                </c:pt>
                <c:pt idx="34">
                  <c:v>42.5</c:v>
                </c:pt>
                <c:pt idx="35">
                  <c:v>45</c:v>
                </c:pt>
                <c:pt idx="36">
                  <c:v>45</c:v>
                </c:pt>
                <c:pt idx="37">
                  <c:v>47.5</c:v>
                </c:pt>
                <c:pt idx="38">
                  <c:v>47.5</c:v>
                </c:pt>
                <c:pt idx="39">
                  <c:v>50</c:v>
                </c:pt>
                <c:pt idx="40">
                  <c:v>50</c:v>
                </c:pt>
                <c:pt idx="41">
                  <c:v>52.5</c:v>
                </c:pt>
                <c:pt idx="42">
                  <c:v>52.5</c:v>
                </c:pt>
                <c:pt idx="43">
                  <c:v>55</c:v>
                </c:pt>
                <c:pt idx="44">
                  <c:v>55</c:v>
                </c:pt>
                <c:pt idx="45">
                  <c:v>57.5</c:v>
                </c:pt>
                <c:pt idx="46">
                  <c:v>57.5</c:v>
                </c:pt>
                <c:pt idx="47">
                  <c:v>60</c:v>
                </c:pt>
                <c:pt idx="48">
                  <c:v>60</c:v>
                </c:pt>
                <c:pt idx="49">
                  <c:v>62.5</c:v>
                </c:pt>
                <c:pt idx="50">
                  <c:v>62.5</c:v>
                </c:pt>
                <c:pt idx="51">
                  <c:v>65</c:v>
                </c:pt>
                <c:pt idx="52">
                  <c:v>65</c:v>
                </c:pt>
                <c:pt idx="53">
                  <c:v>67.5</c:v>
                </c:pt>
                <c:pt idx="54">
                  <c:v>67.5</c:v>
                </c:pt>
                <c:pt idx="55">
                  <c:v>70</c:v>
                </c:pt>
                <c:pt idx="56">
                  <c:v>70</c:v>
                </c:pt>
                <c:pt idx="57">
                  <c:v>72.5</c:v>
                </c:pt>
                <c:pt idx="58">
                  <c:v>72.5</c:v>
                </c:pt>
                <c:pt idx="59">
                  <c:v>75</c:v>
                </c:pt>
                <c:pt idx="60">
                  <c:v>75</c:v>
                </c:pt>
                <c:pt idx="61">
                  <c:v>77.5</c:v>
                </c:pt>
                <c:pt idx="62">
                  <c:v>77.5</c:v>
                </c:pt>
                <c:pt idx="63">
                  <c:v>80</c:v>
                </c:pt>
                <c:pt idx="64">
                  <c:v>80</c:v>
                </c:pt>
                <c:pt idx="65">
                  <c:v>82.5</c:v>
                </c:pt>
                <c:pt idx="66">
                  <c:v>82.5</c:v>
                </c:pt>
                <c:pt idx="67">
                  <c:v>85</c:v>
                </c:pt>
                <c:pt idx="68">
                  <c:v>85</c:v>
                </c:pt>
                <c:pt idx="69">
                  <c:v>87.5</c:v>
                </c:pt>
                <c:pt idx="70">
                  <c:v>87.5</c:v>
                </c:pt>
                <c:pt idx="71">
                  <c:v>90</c:v>
                </c:pt>
                <c:pt idx="72">
                  <c:v>90</c:v>
                </c:pt>
                <c:pt idx="73">
                  <c:v>92.5</c:v>
                </c:pt>
                <c:pt idx="74">
                  <c:v>92.5</c:v>
                </c:pt>
                <c:pt idx="75">
                  <c:v>95</c:v>
                </c:pt>
                <c:pt idx="76">
                  <c:v>95</c:v>
                </c:pt>
                <c:pt idx="77">
                  <c:v>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97-444C-A809-CF563BB8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063688"/>
        <c:axId val="88106764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BC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Vs!$M$5:$M$6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2500</c:v>
                      </c:pt>
                      <c:pt idx="1">
                        <c:v>2500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Vs!$L$5:$L$6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F197-444C-A809-CF563BB87D0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AB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Vs!$N$5:$N$6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8200</c:v>
                      </c:pt>
                      <c:pt idx="1">
                        <c:v>8200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Vs!$L$5:$L$6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197-444C-A809-CF563BB87D05}"/>
                  </c:ext>
                </c:extLst>
              </c15:ser>
            </c15:filteredScatterSeries>
          </c:ext>
        </c:extLst>
      </c:scatterChart>
      <c:valAx>
        <c:axId val="8810636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Compression Wave Velocity, Vp (ft/sec)</a:t>
                </a:r>
              </a:p>
            </c:rich>
          </c:tx>
          <c:layout>
            <c:manualLayout>
              <c:xMode val="edge"/>
              <c:yMode val="edge"/>
              <c:x val="0.31595290447184671"/>
              <c:y val="1.66561594711520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7648"/>
        <c:crosses val="autoZero"/>
        <c:crossBetween val="midCat"/>
      </c:valAx>
      <c:valAx>
        <c:axId val="881067648"/>
        <c:scaling>
          <c:orientation val="maxMin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Depth (ft)</a:t>
                </a:r>
              </a:p>
            </c:rich>
          </c:tx>
          <c:layout>
            <c:manualLayout>
              <c:xMode val="edge"/>
              <c:yMode val="edge"/>
              <c:x val="5.7967682949583918E-3"/>
              <c:y val="0.48329571440932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36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&amp;L&amp;"Calibri Light,Bold"Project:  S-9-22 over Caw Caw Creek
Date: January 14, 2025
Analysis: Downhole Geophysical Test Results in Soil Boring B-1&amp;R&amp;G</c:oddHeader>
    </c:headerFooter>
    <c:pageMargins b="0.75" l="0.5" r="0.5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</xdr:colOff>
      <xdr:row>4</xdr:row>
      <xdr:rowOff>63500</xdr:rowOff>
    </xdr:from>
    <xdr:to>
      <xdr:col>10</xdr:col>
      <xdr:colOff>508000</xdr:colOff>
      <xdr:row>46</xdr:row>
      <xdr:rowOff>178592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F706CB-6B6F-49C2-A95C-85598CF77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146050</xdr:rowOff>
    </xdr:from>
    <xdr:to>
      <xdr:col>10</xdr:col>
      <xdr:colOff>508000</xdr:colOff>
      <xdr:row>46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9607F0-A1FE-4340-ABE8-0B5B1D387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B1279-F8BA-46E6-9214-6DB3C029516A}">
  <dimension ref="C2:O103"/>
  <sheetViews>
    <sheetView workbookViewId="0">
      <selection activeCell="L13" sqref="L13"/>
    </sheetView>
  </sheetViews>
  <sheetFormatPr defaultRowHeight="14.5" x14ac:dyDescent="0.35"/>
  <cols>
    <col min="3" max="6" width="8.7265625" style="1"/>
    <col min="8" max="8" width="8.7265625" style="1"/>
  </cols>
  <sheetData>
    <row r="2" spans="3:15" x14ac:dyDescent="0.35">
      <c r="C2" s="1" t="s">
        <v>3</v>
      </c>
      <c r="D2" s="1" t="s">
        <v>5</v>
      </c>
      <c r="E2" s="1" t="s">
        <v>1</v>
      </c>
      <c r="H2" s="1" t="s">
        <v>6</v>
      </c>
      <c r="I2" s="1" t="s">
        <v>1</v>
      </c>
    </row>
    <row r="3" spans="3:15" x14ac:dyDescent="0.35">
      <c r="C3" s="1" t="s">
        <v>4</v>
      </c>
      <c r="D3" s="1" t="s">
        <v>4</v>
      </c>
      <c r="E3" s="2" t="s">
        <v>2</v>
      </c>
      <c r="F3" s="2"/>
      <c r="H3" s="2" t="s">
        <v>4</v>
      </c>
      <c r="I3" s="2" t="s">
        <v>2</v>
      </c>
    </row>
    <row r="4" spans="3:15" x14ac:dyDescent="0.35">
      <c r="C4" s="1">
        <v>0</v>
      </c>
      <c r="E4" s="4"/>
      <c r="G4" s="5">
        <v>0</v>
      </c>
      <c r="H4" s="1">
        <f>C4</f>
        <v>0</v>
      </c>
      <c r="I4" s="4">
        <f>I5</f>
        <v>790.75225799999998</v>
      </c>
    </row>
    <row r="5" spans="3:15" x14ac:dyDescent="0.35">
      <c r="C5" s="1">
        <f>C4+2.5</f>
        <v>2.5</v>
      </c>
      <c r="D5" s="1">
        <f>AVERAGE(C4:C5)</f>
        <v>1.25</v>
      </c>
      <c r="E5" s="4">
        <v>790.75225799999998</v>
      </c>
      <c r="G5" s="5">
        <v>2.5</v>
      </c>
      <c r="H5" s="1">
        <f>IF(C5="","",C5)</f>
        <v>2.5</v>
      </c>
      <c r="I5" s="4">
        <f>IF(E5="","",E5)</f>
        <v>790.75225799999998</v>
      </c>
      <c r="L5">
        <v>0</v>
      </c>
      <c r="M5">
        <v>2500</v>
      </c>
      <c r="N5">
        <v>8200</v>
      </c>
      <c r="O5">
        <v>11500</v>
      </c>
    </row>
    <row r="6" spans="3:15" x14ac:dyDescent="0.35">
      <c r="C6" s="1">
        <f t="shared" ref="C6:C28" si="0">C5+2.5</f>
        <v>5</v>
      </c>
      <c r="D6" s="1">
        <f t="shared" ref="D6:D43" si="1">AVERAGE(C5:C6)</f>
        <v>3.75</v>
      </c>
      <c r="E6" s="4">
        <v>612.07983400000001</v>
      </c>
      <c r="G6" s="5">
        <v>2.5</v>
      </c>
      <c r="H6" s="1">
        <f>H5</f>
        <v>2.5</v>
      </c>
      <c r="I6" s="4">
        <f>I7</f>
        <v>612.07983400000001</v>
      </c>
      <c r="L6">
        <v>100</v>
      </c>
      <c r="M6">
        <v>2500</v>
      </c>
      <c r="N6">
        <v>8200</v>
      </c>
      <c r="O6">
        <v>11500</v>
      </c>
    </row>
    <row r="7" spans="3:15" x14ac:dyDescent="0.35">
      <c r="C7" s="1">
        <f t="shared" si="0"/>
        <v>7.5</v>
      </c>
      <c r="D7" s="1">
        <f t="shared" si="1"/>
        <v>6.25</v>
      </c>
      <c r="E7" s="4">
        <v>574.38488800000005</v>
      </c>
      <c r="G7" s="5">
        <v>5</v>
      </c>
      <c r="H7" s="1">
        <f>IF(C6="","",C6)</f>
        <v>5</v>
      </c>
      <c r="I7" s="4">
        <f>IF(E6="","",E6)</f>
        <v>612.07983400000001</v>
      </c>
    </row>
    <row r="8" spans="3:15" x14ac:dyDescent="0.35">
      <c r="C8" s="1">
        <f t="shared" si="0"/>
        <v>10</v>
      </c>
      <c r="D8" s="1">
        <f t="shared" si="1"/>
        <v>8.75</v>
      </c>
      <c r="E8" s="4">
        <v>387.406342</v>
      </c>
      <c r="G8" s="5">
        <v>5</v>
      </c>
      <c r="H8" s="1">
        <f>H7</f>
        <v>5</v>
      </c>
      <c r="I8" s="4">
        <f>I9</f>
        <v>574.38488800000005</v>
      </c>
    </row>
    <row r="9" spans="3:15" x14ac:dyDescent="0.35">
      <c r="C9" s="1">
        <f t="shared" si="0"/>
        <v>12.5</v>
      </c>
      <c r="D9" s="1">
        <f t="shared" si="1"/>
        <v>11.25</v>
      </c>
      <c r="E9" s="4">
        <v>344.407532</v>
      </c>
      <c r="G9" s="5">
        <v>7.5</v>
      </c>
      <c r="H9" s="1">
        <f>IF(C7="","",C7)</f>
        <v>7.5</v>
      </c>
      <c r="I9" s="4">
        <f>IF(E7="","",E7)</f>
        <v>574.38488800000005</v>
      </c>
    </row>
    <row r="10" spans="3:15" x14ac:dyDescent="0.35">
      <c r="C10" s="1">
        <f t="shared" si="0"/>
        <v>15</v>
      </c>
      <c r="D10" s="1">
        <f t="shared" si="1"/>
        <v>13.75</v>
      </c>
      <c r="E10" s="4">
        <v>290.89025900000001</v>
      </c>
      <c r="G10" s="5">
        <v>7.5</v>
      </c>
      <c r="H10" s="1">
        <f>H9</f>
        <v>7.5</v>
      </c>
      <c r="I10" s="4">
        <f>I11</f>
        <v>387.406342</v>
      </c>
    </row>
    <row r="11" spans="3:15" x14ac:dyDescent="0.35">
      <c r="C11" s="1">
        <f t="shared" si="0"/>
        <v>17.5</v>
      </c>
      <c r="D11" s="1">
        <f t="shared" si="1"/>
        <v>16.25</v>
      </c>
      <c r="E11" s="4">
        <v>643.57360800000004</v>
      </c>
      <c r="G11" s="5">
        <v>10</v>
      </c>
      <c r="H11" s="1">
        <f>IF(C8="","",C8)</f>
        <v>10</v>
      </c>
      <c r="I11" s="4">
        <f>IF(E8="","",E8)</f>
        <v>387.406342</v>
      </c>
    </row>
    <row r="12" spans="3:15" x14ac:dyDescent="0.35">
      <c r="C12" s="1">
        <f t="shared" si="0"/>
        <v>20</v>
      </c>
      <c r="D12" s="1">
        <f t="shared" si="1"/>
        <v>18.75</v>
      </c>
      <c r="E12" s="4">
        <v>1298.4907229999999</v>
      </c>
      <c r="G12" s="5">
        <v>10</v>
      </c>
      <c r="H12" s="1">
        <f>H11</f>
        <v>10</v>
      </c>
      <c r="I12" s="4">
        <f>I13</f>
        <v>344.407532</v>
      </c>
    </row>
    <row r="13" spans="3:15" x14ac:dyDescent="0.35">
      <c r="C13" s="1">
        <f t="shared" si="0"/>
        <v>22.5</v>
      </c>
      <c r="D13" s="1">
        <f t="shared" si="1"/>
        <v>21.25</v>
      </c>
      <c r="E13" s="4">
        <v>871.75366199999996</v>
      </c>
      <c r="G13" s="5">
        <v>12.5</v>
      </c>
      <c r="H13" s="1">
        <f>IF(C9="","",C9)</f>
        <v>12.5</v>
      </c>
      <c r="I13" s="4">
        <f>IF(E9="","",E9)</f>
        <v>344.407532</v>
      </c>
    </row>
    <row r="14" spans="3:15" x14ac:dyDescent="0.35">
      <c r="C14" s="1">
        <f t="shared" si="0"/>
        <v>25</v>
      </c>
      <c r="D14" s="1">
        <f t="shared" si="1"/>
        <v>23.75</v>
      </c>
      <c r="E14" s="4">
        <v>1315.3869629999999</v>
      </c>
      <c r="G14" s="5">
        <v>12.5</v>
      </c>
      <c r="H14" s="1">
        <f>H13</f>
        <v>12.5</v>
      </c>
      <c r="I14" s="4">
        <f>I15</f>
        <v>290.89025900000001</v>
      </c>
    </row>
    <row r="15" spans="3:15" x14ac:dyDescent="0.35">
      <c r="C15" s="1">
        <f t="shared" si="0"/>
        <v>27.5</v>
      </c>
      <c r="D15" s="1">
        <f t="shared" si="1"/>
        <v>26.25</v>
      </c>
      <c r="E15" s="4">
        <v>458.68600500000002</v>
      </c>
      <c r="G15" s="5">
        <v>15</v>
      </c>
      <c r="H15" s="1">
        <f>IF(C10="","",C10)</f>
        <v>15</v>
      </c>
      <c r="I15" s="4">
        <f>IF(E10="","",E10)</f>
        <v>290.89025900000001</v>
      </c>
    </row>
    <row r="16" spans="3:15" x14ac:dyDescent="0.35">
      <c r="C16" s="1">
        <f t="shared" si="0"/>
        <v>30</v>
      </c>
      <c r="D16" s="1">
        <f t="shared" si="1"/>
        <v>28.75</v>
      </c>
      <c r="E16" s="4">
        <v>682.77264400000001</v>
      </c>
      <c r="G16" s="5">
        <v>15</v>
      </c>
      <c r="H16" s="1">
        <f>H15</f>
        <v>15</v>
      </c>
      <c r="I16" s="4">
        <f>I17</f>
        <v>643.57360800000004</v>
      </c>
    </row>
    <row r="17" spans="3:9" x14ac:dyDescent="0.35">
      <c r="C17" s="1">
        <f t="shared" si="0"/>
        <v>32.5</v>
      </c>
      <c r="D17" s="1">
        <f t="shared" si="1"/>
        <v>31.25</v>
      </c>
      <c r="E17" s="4">
        <v>705.57885699999997</v>
      </c>
      <c r="G17" s="5">
        <v>17.5</v>
      </c>
      <c r="H17" s="1">
        <f>IF(C11="","",C11)</f>
        <v>17.5</v>
      </c>
      <c r="I17" s="4">
        <f>IF(E11="","",E11)</f>
        <v>643.57360800000004</v>
      </c>
    </row>
    <row r="18" spans="3:9" x14ac:dyDescent="0.35">
      <c r="C18" s="1">
        <f t="shared" si="0"/>
        <v>35</v>
      </c>
      <c r="D18" s="1">
        <f t="shared" si="1"/>
        <v>33.75</v>
      </c>
      <c r="E18" s="4">
        <v>1020.525452</v>
      </c>
      <c r="G18" s="5">
        <v>17.5</v>
      </c>
      <c r="H18" s="1">
        <f>H17</f>
        <v>17.5</v>
      </c>
      <c r="I18" s="4">
        <f>I19</f>
        <v>1298.4907229999999</v>
      </c>
    </row>
    <row r="19" spans="3:9" x14ac:dyDescent="0.35">
      <c r="C19" s="1">
        <f t="shared" si="0"/>
        <v>37.5</v>
      </c>
      <c r="D19" s="1">
        <f t="shared" si="1"/>
        <v>36.25</v>
      </c>
      <c r="E19" s="4">
        <v>674.48504600000001</v>
      </c>
      <c r="G19" s="5">
        <v>20</v>
      </c>
      <c r="H19" s="1">
        <f>IF(C12="","",C12)</f>
        <v>20</v>
      </c>
      <c r="I19" s="4">
        <f>IF(E12="","",E12)</f>
        <v>1298.4907229999999</v>
      </c>
    </row>
    <row r="20" spans="3:9" x14ac:dyDescent="0.35">
      <c r="C20" s="1">
        <f t="shared" si="0"/>
        <v>40</v>
      </c>
      <c r="D20" s="1">
        <f t="shared" si="1"/>
        <v>38.75</v>
      </c>
      <c r="E20" s="4">
        <v>671.33575399999995</v>
      </c>
      <c r="G20" s="5">
        <v>20</v>
      </c>
      <c r="H20" s="1">
        <f>H19</f>
        <v>20</v>
      </c>
      <c r="I20" s="4">
        <f>I21</f>
        <v>871.75366199999996</v>
      </c>
    </row>
    <row r="21" spans="3:9" x14ac:dyDescent="0.35">
      <c r="C21" s="1">
        <f t="shared" si="0"/>
        <v>42.5</v>
      </c>
      <c r="D21" s="1">
        <f t="shared" si="1"/>
        <v>41.25</v>
      </c>
      <c r="E21" s="4">
        <v>1154.4288329999999</v>
      </c>
      <c r="G21" s="5">
        <v>22.5</v>
      </c>
      <c r="H21" s="1">
        <f>IF(C13="","",C13)</f>
        <v>22.5</v>
      </c>
      <c r="I21" s="4">
        <f>IF(E13="","",E13)</f>
        <v>871.75366199999996</v>
      </c>
    </row>
    <row r="22" spans="3:9" x14ac:dyDescent="0.35">
      <c r="C22" s="1">
        <f t="shared" si="0"/>
        <v>45</v>
      </c>
      <c r="D22" s="1">
        <f t="shared" si="1"/>
        <v>43.75</v>
      </c>
      <c r="E22" s="4">
        <v>972.00390600000003</v>
      </c>
      <c r="G22" s="5">
        <v>22.5</v>
      </c>
      <c r="H22" s="1">
        <f>H21</f>
        <v>22.5</v>
      </c>
      <c r="I22" s="4">
        <f>I23</f>
        <v>1315.3869629999999</v>
      </c>
    </row>
    <row r="23" spans="3:9" x14ac:dyDescent="0.35">
      <c r="C23" s="1">
        <f t="shared" si="0"/>
        <v>47.5</v>
      </c>
      <c r="D23" s="1">
        <f t="shared" si="1"/>
        <v>46.25</v>
      </c>
      <c r="E23" s="4">
        <v>1765.2700199999999</v>
      </c>
      <c r="G23" s="5">
        <v>25</v>
      </c>
      <c r="H23" s="1">
        <f>IF(C14="","",C14)</f>
        <v>25</v>
      </c>
      <c r="I23" s="4">
        <f>IF(E14="","",E14)</f>
        <v>1315.3869629999999</v>
      </c>
    </row>
    <row r="24" spans="3:9" x14ac:dyDescent="0.35">
      <c r="C24" s="1">
        <f t="shared" si="0"/>
        <v>50</v>
      </c>
      <c r="D24" s="1">
        <f t="shared" si="1"/>
        <v>48.75</v>
      </c>
      <c r="E24" s="4">
        <v>4496.7133789999998</v>
      </c>
      <c r="G24" s="5">
        <v>25</v>
      </c>
      <c r="H24" s="1">
        <f>H23</f>
        <v>25</v>
      </c>
      <c r="I24" s="4">
        <f>I25</f>
        <v>458.68600500000002</v>
      </c>
    </row>
    <row r="25" spans="3:9" x14ac:dyDescent="0.35">
      <c r="C25" s="1">
        <f t="shared" si="0"/>
        <v>52.5</v>
      </c>
      <c r="D25" s="1">
        <f t="shared" si="1"/>
        <v>51.25</v>
      </c>
      <c r="E25" s="4">
        <v>4317.2026370000003</v>
      </c>
      <c r="G25" s="5">
        <v>27.5</v>
      </c>
      <c r="H25" s="1">
        <f>IF(C15="","",C15)</f>
        <v>27.5</v>
      </c>
      <c r="I25" s="4">
        <f>IF(E15="","",E15)</f>
        <v>458.68600500000002</v>
      </c>
    </row>
    <row r="26" spans="3:9" x14ac:dyDescent="0.35">
      <c r="C26" s="1">
        <f t="shared" si="0"/>
        <v>55</v>
      </c>
      <c r="D26" s="1">
        <f t="shared" si="1"/>
        <v>53.75</v>
      </c>
      <c r="E26" s="4">
        <v>4831.470703</v>
      </c>
      <c r="G26" s="5">
        <v>27.5</v>
      </c>
      <c r="H26" s="1">
        <f>H25</f>
        <v>27.5</v>
      </c>
      <c r="I26" s="4">
        <f>I27</f>
        <v>682.77264400000001</v>
      </c>
    </row>
    <row r="27" spans="3:9" x14ac:dyDescent="0.35">
      <c r="C27" s="1">
        <f t="shared" si="0"/>
        <v>57.5</v>
      </c>
      <c r="D27" s="1">
        <f t="shared" si="1"/>
        <v>56.25</v>
      </c>
      <c r="E27" s="4">
        <v>4449.3930659999996</v>
      </c>
      <c r="G27" s="5">
        <v>30</v>
      </c>
      <c r="H27" s="1">
        <f>IF(C16="","",C16)</f>
        <v>30</v>
      </c>
      <c r="I27" s="4">
        <f>IF(E16="","",E16)</f>
        <v>682.77264400000001</v>
      </c>
    </row>
    <row r="28" spans="3:9" x14ac:dyDescent="0.35">
      <c r="C28" s="1">
        <f t="shared" si="0"/>
        <v>60</v>
      </c>
      <c r="D28" s="1">
        <f t="shared" si="1"/>
        <v>58.75</v>
      </c>
      <c r="E28" s="4">
        <v>2105.953125</v>
      </c>
      <c r="G28" s="5">
        <v>30</v>
      </c>
      <c r="H28" s="1">
        <f>H27</f>
        <v>30</v>
      </c>
      <c r="I28" s="4">
        <f>I29</f>
        <v>705.57885699999997</v>
      </c>
    </row>
    <row r="29" spans="3:9" x14ac:dyDescent="0.35">
      <c r="C29" s="1">
        <v>62.5</v>
      </c>
      <c r="D29" s="1">
        <f t="shared" si="1"/>
        <v>61.25</v>
      </c>
      <c r="E29" s="4">
        <v>1518.4007570000001</v>
      </c>
      <c r="G29" s="5">
        <v>32.5</v>
      </c>
      <c r="H29" s="1">
        <f>IF(C17="","",C17)</f>
        <v>32.5</v>
      </c>
      <c r="I29" s="4">
        <f>IF(E17="","",E17)</f>
        <v>705.57885699999997</v>
      </c>
    </row>
    <row r="30" spans="3:9" x14ac:dyDescent="0.35">
      <c r="C30" s="1">
        <v>65</v>
      </c>
      <c r="D30" s="1">
        <f t="shared" si="1"/>
        <v>63.75</v>
      </c>
      <c r="E30" s="4">
        <v>2167.468018</v>
      </c>
      <c r="G30" s="5">
        <v>32.5</v>
      </c>
      <c r="H30" s="1">
        <f>H29</f>
        <v>32.5</v>
      </c>
      <c r="I30" s="4">
        <f>I31</f>
        <v>1020.525452</v>
      </c>
    </row>
    <row r="31" spans="3:9" x14ac:dyDescent="0.35">
      <c r="C31" s="1">
        <v>67.5</v>
      </c>
      <c r="D31" s="1">
        <f t="shared" si="1"/>
        <v>66.25</v>
      </c>
      <c r="E31" s="4">
        <v>2889.696289</v>
      </c>
      <c r="G31" s="5">
        <v>35</v>
      </c>
      <c r="H31" s="1">
        <f>IF(C18="","",C18)</f>
        <v>35</v>
      </c>
      <c r="I31" s="4">
        <f>IF(E18="","",E18)</f>
        <v>1020.525452</v>
      </c>
    </row>
    <row r="32" spans="3:9" x14ac:dyDescent="0.35">
      <c r="C32" s="1">
        <v>70</v>
      </c>
      <c r="D32" s="1">
        <f t="shared" si="1"/>
        <v>68.75</v>
      </c>
      <c r="E32" s="4">
        <v>4151.4213870000003</v>
      </c>
      <c r="G32" s="5">
        <v>35</v>
      </c>
      <c r="H32" s="1">
        <f>H31</f>
        <v>35</v>
      </c>
      <c r="I32" s="4">
        <f>I33</f>
        <v>674.48504600000001</v>
      </c>
    </row>
    <row r="33" spans="3:9" x14ac:dyDescent="0.35">
      <c r="C33" s="1">
        <v>72.5</v>
      </c>
      <c r="D33" s="1">
        <f t="shared" si="1"/>
        <v>71.25</v>
      </c>
      <c r="E33" s="4">
        <v>2988.608643</v>
      </c>
      <c r="G33" s="5">
        <v>37.5</v>
      </c>
      <c r="H33" s="1">
        <f>IF(C19="","",C19)</f>
        <v>37.5</v>
      </c>
      <c r="I33" s="4">
        <f>IF(E19="","",E19)</f>
        <v>674.48504600000001</v>
      </c>
    </row>
    <row r="34" spans="3:9" x14ac:dyDescent="0.35">
      <c r="C34" s="1">
        <v>75</v>
      </c>
      <c r="D34" s="1">
        <f t="shared" si="1"/>
        <v>73.75</v>
      </c>
      <c r="E34" s="4">
        <v>1788.3436280000001</v>
      </c>
      <c r="G34" s="5">
        <v>37.5</v>
      </c>
      <c r="H34" s="1">
        <f>H33</f>
        <v>37.5</v>
      </c>
      <c r="I34" s="4">
        <f>I35</f>
        <v>671.33575399999995</v>
      </c>
    </row>
    <row r="35" spans="3:9" x14ac:dyDescent="0.35">
      <c r="C35" s="1">
        <v>77.5</v>
      </c>
      <c r="D35" s="1">
        <f t="shared" si="1"/>
        <v>76.25</v>
      </c>
      <c r="E35" s="4">
        <v>3260.7246089999999</v>
      </c>
      <c r="G35" s="5">
        <v>40</v>
      </c>
      <c r="H35" s="1">
        <f>IF(C20="","",C20)</f>
        <v>40</v>
      </c>
      <c r="I35" s="4">
        <f>IF(E20="","",E20)</f>
        <v>671.33575399999995</v>
      </c>
    </row>
    <row r="36" spans="3:9" x14ac:dyDescent="0.35">
      <c r="C36" s="1">
        <v>80</v>
      </c>
      <c r="D36" s="1">
        <f t="shared" si="1"/>
        <v>78.75</v>
      </c>
      <c r="E36" s="4">
        <v>1985.843018</v>
      </c>
      <c r="G36" s="5">
        <v>40</v>
      </c>
      <c r="H36" s="1">
        <f>H35</f>
        <v>40</v>
      </c>
      <c r="I36" s="4">
        <f>I37</f>
        <v>1154.4288329999999</v>
      </c>
    </row>
    <row r="37" spans="3:9" x14ac:dyDescent="0.35">
      <c r="C37" s="1">
        <v>82.5</v>
      </c>
      <c r="D37" s="1">
        <f t="shared" si="1"/>
        <v>81.25</v>
      </c>
      <c r="E37" s="4">
        <v>1933.3979489999999</v>
      </c>
      <c r="G37" s="5">
        <v>42.5</v>
      </c>
      <c r="H37" s="1">
        <f>IF(C21="","",C21)</f>
        <v>42.5</v>
      </c>
      <c r="I37" s="4">
        <f>IF(E21="","",E21)</f>
        <v>1154.4288329999999</v>
      </c>
    </row>
    <row r="38" spans="3:9" x14ac:dyDescent="0.35">
      <c r="C38" s="1">
        <v>85</v>
      </c>
      <c r="D38" s="1">
        <f t="shared" si="1"/>
        <v>83.75</v>
      </c>
      <c r="E38" s="4">
        <v>2146.2583009999998</v>
      </c>
      <c r="G38" s="5">
        <v>42.5</v>
      </c>
      <c r="H38" s="1">
        <f>H37</f>
        <v>42.5</v>
      </c>
      <c r="I38" s="4">
        <f>I39</f>
        <v>972.00390600000003</v>
      </c>
    </row>
    <row r="39" spans="3:9" x14ac:dyDescent="0.35">
      <c r="C39" s="1">
        <v>87.5</v>
      </c>
      <c r="D39" s="1">
        <f t="shared" si="1"/>
        <v>86.25</v>
      </c>
      <c r="E39" s="4">
        <v>2965.859375</v>
      </c>
      <c r="G39" s="5">
        <v>45</v>
      </c>
      <c r="H39" s="1">
        <f>IF(C22="","",C22)</f>
        <v>45</v>
      </c>
      <c r="I39" s="4">
        <f>IF(E22="","",E22)</f>
        <v>972.00390600000003</v>
      </c>
    </row>
    <row r="40" spans="3:9" x14ac:dyDescent="0.35">
      <c r="C40" s="1">
        <v>90</v>
      </c>
      <c r="D40" s="1">
        <f t="shared" si="1"/>
        <v>88.75</v>
      </c>
      <c r="E40" s="4">
        <v>4418.9121089999999</v>
      </c>
      <c r="G40" s="5">
        <v>45</v>
      </c>
      <c r="H40" s="1">
        <f>H39</f>
        <v>45</v>
      </c>
      <c r="I40" s="4">
        <f>I41</f>
        <v>1765.2700199999999</v>
      </c>
    </row>
    <row r="41" spans="3:9" x14ac:dyDescent="0.35">
      <c r="C41" s="1">
        <v>92.5</v>
      </c>
      <c r="D41" s="1">
        <f t="shared" si="1"/>
        <v>91.25</v>
      </c>
      <c r="E41" s="4">
        <v>4688.6450199999999</v>
      </c>
      <c r="G41" s="5">
        <v>47.5</v>
      </c>
      <c r="H41" s="1">
        <f>IF(C23="","",C23)</f>
        <v>47.5</v>
      </c>
      <c r="I41" s="4">
        <f>IF(E23="","",E23)</f>
        <v>1765.2700199999999</v>
      </c>
    </row>
    <row r="42" spans="3:9" x14ac:dyDescent="0.35">
      <c r="C42" s="1">
        <v>95</v>
      </c>
      <c r="D42" s="1">
        <f t="shared" si="1"/>
        <v>93.75</v>
      </c>
      <c r="E42" s="4">
        <v>4222.408203</v>
      </c>
      <c r="G42" s="5">
        <v>47.5</v>
      </c>
      <c r="H42" s="1">
        <f>H41</f>
        <v>47.5</v>
      </c>
      <c r="I42" s="4">
        <f>I43</f>
        <v>4496.7133789999998</v>
      </c>
    </row>
    <row r="43" spans="3:9" x14ac:dyDescent="0.35">
      <c r="C43" s="1">
        <v>97.5</v>
      </c>
      <c r="D43" s="1">
        <f t="shared" si="1"/>
        <v>96.25</v>
      </c>
      <c r="E43" s="4">
        <v>4393.1997069999998</v>
      </c>
      <c r="G43" s="5">
        <v>50</v>
      </c>
      <c r="H43" s="1">
        <f>IF(C24="","",C24)</f>
        <v>50</v>
      </c>
      <c r="I43" s="4">
        <f>IF(E24="","",E24)</f>
        <v>4496.7133789999998</v>
      </c>
    </row>
    <row r="44" spans="3:9" x14ac:dyDescent="0.35">
      <c r="E44" s="4"/>
      <c r="G44" s="5">
        <v>50</v>
      </c>
      <c r="H44" s="1">
        <f>H43</f>
        <v>50</v>
      </c>
      <c r="I44" s="4">
        <f>I45</f>
        <v>4317.2026370000003</v>
      </c>
    </row>
    <row r="45" spans="3:9" x14ac:dyDescent="0.35">
      <c r="E45" s="4"/>
      <c r="G45" s="5">
        <v>52.5</v>
      </c>
      <c r="H45" s="1">
        <f>IF(C25="","",C25)</f>
        <v>52.5</v>
      </c>
      <c r="I45" s="4">
        <f>IF(E25="","",E25)</f>
        <v>4317.2026370000003</v>
      </c>
    </row>
    <row r="46" spans="3:9" x14ac:dyDescent="0.35">
      <c r="E46" s="4"/>
      <c r="G46" s="5">
        <v>52.5</v>
      </c>
      <c r="H46" s="1">
        <f>H45</f>
        <v>52.5</v>
      </c>
      <c r="I46" s="4">
        <f>I47</f>
        <v>4831.470703</v>
      </c>
    </row>
    <row r="47" spans="3:9" x14ac:dyDescent="0.35">
      <c r="E47" s="4"/>
      <c r="G47" s="5">
        <v>55</v>
      </c>
      <c r="H47" s="1">
        <f>IF(C26="","",C26)</f>
        <v>55</v>
      </c>
      <c r="I47" s="4">
        <f>IF(E26="","",E26)</f>
        <v>4831.470703</v>
      </c>
    </row>
    <row r="48" spans="3:9" x14ac:dyDescent="0.35">
      <c r="E48" s="4"/>
      <c r="G48" s="5">
        <v>55</v>
      </c>
      <c r="H48" s="1">
        <f>H47</f>
        <v>55</v>
      </c>
      <c r="I48" s="4">
        <f>I49</f>
        <v>4449.3930659999996</v>
      </c>
    </row>
    <row r="49" spans="7:9" x14ac:dyDescent="0.35">
      <c r="G49" s="5">
        <v>57.5</v>
      </c>
      <c r="H49" s="1">
        <f>IF(C27="","",C27)</f>
        <v>57.5</v>
      </c>
      <c r="I49" s="4">
        <f>IF(E27="","",E27)</f>
        <v>4449.3930659999996</v>
      </c>
    </row>
    <row r="50" spans="7:9" x14ac:dyDescent="0.35">
      <c r="G50" s="5">
        <v>57.5</v>
      </c>
      <c r="H50" s="1">
        <f>H49</f>
        <v>57.5</v>
      </c>
      <c r="I50" s="4">
        <f>I51</f>
        <v>2105.953125</v>
      </c>
    </row>
    <row r="51" spans="7:9" x14ac:dyDescent="0.35">
      <c r="G51" s="5">
        <v>60</v>
      </c>
      <c r="H51" s="1">
        <f>IF(C28="","",C28)</f>
        <v>60</v>
      </c>
      <c r="I51" s="4">
        <f>IF(E28="","",E28)</f>
        <v>2105.953125</v>
      </c>
    </row>
    <row r="52" spans="7:9" x14ac:dyDescent="0.35">
      <c r="G52" s="5">
        <v>60</v>
      </c>
      <c r="H52" s="1">
        <f>H51</f>
        <v>60</v>
      </c>
      <c r="I52" s="4">
        <f>I53</f>
        <v>1518.4007570000001</v>
      </c>
    </row>
    <row r="53" spans="7:9" x14ac:dyDescent="0.35">
      <c r="G53" s="5">
        <v>62.5</v>
      </c>
      <c r="H53" s="1">
        <f>IF(C29="","",C29)</f>
        <v>62.5</v>
      </c>
      <c r="I53" s="4">
        <f>IF(E29="","",E29)</f>
        <v>1518.4007570000001</v>
      </c>
    </row>
    <row r="54" spans="7:9" x14ac:dyDescent="0.35">
      <c r="G54" s="5">
        <v>62.5</v>
      </c>
      <c r="H54" s="1">
        <v>62.5</v>
      </c>
      <c r="I54" s="4">
        <f>I55</f>
        <v>2167.468018</v>
      </c>
    </row>
    <row r="55" spans="7:9" x14ac:dyDescent="0.35">
      <c r="G55" s="5">
        <v>65</v>
      </c>
      <c r="H55" s="1">
        <f>IF(C30="","",C30)</f>
        <v>65</v>
      </c>
      <c r="I55" s="4">
        <f>IF(E30="","",E30)</f>
        <v>2167.468018</v>
      </c>
    </row>
    <row r="56" spans="7:9" x14ac:dyDescent="0.35">
      <c r="G56" s="5">
        <v>65</v>
      </c>
      <c r="H56" s="1">
        <f>H55</f>
        <v>65</v>
      </c>
      <c r="I56" s="4">
        <f>I57</f>
        <v>2889.696289</v>
      </c>
    </row>
    <row r="57" spans="7:9" x14ac:dyDescent="0.35">
      <c r="G57" s="5">
        <v>67.5</v>
      </c>
      <c r="H57" s="1">
        <f>IF(C31="","",C31)</f>
        <v>67.5</v>
      </c>
      <c r="I57" s="4">
        <f>IF(E31="","",E31)</f>
        <v>2889.696289</v>
      </c>
    </row>
    <row r="58" spans="7:9" x14ac:dyDescent="0.35">
      <c r="G58" s="5">
        <v>67.5</v>
      </c>
      <c r="H58" s="1">
        <f>H57</f>
        <v>67.5</v>
      </c>
      <c r="I58" s="4">
        <f>I59</f>
        <v>4151.4213870000003</v>
      </c>
    </row>
    <row r="59" spans="7:9" x14ac:dyDescent="0.35">
      <c r="G59" s="5">
        <v>70</v>
      </c>
      <c r="H59" s="1">
        <f>IF(C32="","",C32)</f>
        <v>70</v>
      </c>
      <c r="I59" s="4">
        <f>IF(E32="","",E32)</f>
        <v>4151.4213870000003</v>
      </c>
    </row>
    <row r="60" spans="7:9" x14ac:dyDescent="0.35">
      <c r="G60" s="5">
        <v>70</v>
      </c>
      <c r="H60" s="1">
        <f>H59</f>
        <v>70</v>
      </c>
      <c r="I60" s="4">
        <f>I61</f>
        <v>2988.608643</v>
      </c>
    </row>
    <row r="61" spans="7:9" x14ac:dyDescent="0.35">
      <c r="G61" s="5">
        <v>72.5</v>
      </c>
      <c r="H61" s="1">
        <f>IF(C33="","",C33)</f>
        <v>72.5</v>
      </c>
      <c r="I61" s="4">
        <f>IF(E33="","",E33)</f>
        <v>2988.608643</v>
      </c>
    </row>
    <row r="62" spans="7:9" x14ac:dyDescent="0.35">
      <c r="G62" s="5">
        <v>72.5</v>
      </c>
      <c r="H62" s="1">
        <f>H61</f>
        <v>72.5</v>
      </c>
      <c r="I62" s="4">
        <f>I63</f>
        <v>1788.3436280000001</v>
      </c>
    </row>
    <row r="63" spans="7:9" x14ac:dyDescent="0.35">
      <c r="G63" s="5">
        <v>75</v>
      </c>
      <c r="H63" s="1">
        <f>IF(C34="","",C34)</f>
        <v>75</v>
      </c>
      <c r="I63" s="4">
        <f>IF(E34="","",E34)</f>
        <v>1788.3436280000001</v>
      </c>
    </row>
    <row r="64" spans="7:9" x14ac:dyDescent="0.35">
      <c r="G64" s="5">
        <v>75</v>
      </c>
      <c r="H64" s="1">
        <f>H63</f>
        <v>75</v>
      </c>
      <c r="I64" s="4">
        <f>I65</f>
        <v>3260.7246089999999</v>
      </c>
    </row>
    <row r="65" spans="7:9" x14ac:dyDescent="0.35">
      <c r="G65" s="5">
        <v>77.5</v>
      </c>
      <c r="H65" s="1">
        <f>IF(C35="","",C35)</f>
        <v>77.5</v>
      </c>
      <c r="I65" s="4">
        <f>IF(E35="","",E35)</f>
        <v>3260.7246089999999</v>
      </c>
    </row>
    <row r="66" spans="7:9" x14ac:dyDescent="0.35">
      <c r="G66" s="5">
        <v>77.5</v>
      </c>
      <c r="H66" s="1">
        <f>H65</f>
        <v>77.5</v>
      </c>
      <c r="I66" s="4">
        <f>I67</f>
        <v>1985.843018</v>
      </c>
    </row>
    <row r="67" spans="7:9" x14ac:dyDescent="0.35">
      <c r="G67" s="5">
        <v>80</v>
      </c>
      <c r="H67" s="1">
        <f>IF(C36="","",C36)</f>
        <v>80</v>
      </c>
      <c r="I67" s="4">
        <f>IF(E36="","",E36)</f>
        <v>1985.843018</v>
      </c>
    </row>
    <row r="68" spans="7:9" x14ac:dyDescent="0.35">
      <c r="G68" s="5">
        <v>80</v>
      </c>
      <c r="H68" s="1">
        <f>H67</f>
        <v>80</v>
      </c>
      <c r="I68" s="4">
        <f>I69</f>
        <v>1933.3979489999999</v>
      </c>
    </row>
    <row r="69" spans="7:9" x14ac:dyDescent="0.35">
      <c r="G69" s="5">
        <v>82.5</v>
      </c>
      <c r="H69" s="1">
        <f>IF(C37="","",C37)</f>
        <v>82.5</v>
      </c>
      <c r="I69" s="4">
        <f>IF(E37="","",E37)</f>
        <v>1933.3979489999999</v>
      </c>
    </row>
    <row r="70" spans="7:9" x14ac:dyDescent="0.35">
      <c r="G70" s="5">
        <v>82.5</v>
      </c>
      <c r="H70" s="1">
        <f>H69</f>
        <v>82.5</v>
      </c>
      <c r="I70" s="4">
        <f>I71</f>
        <v>2146.2583009999998</v>
      </c>
    </row>
    <row r="71" spans="7:9" x14ac:dyDescent="0.35">
      <c r="G71" s="5">
        <v>85</v>
      </c>
      <c r="H71" s="1">
        <f>IF(C38="","",C38)</f>
        <v>85</v>
      </c>
      <c r="I71" s="4">
        <f>IF(E38="","",E38)</f>
        <v>2146.2583009999998</v>
      </c>
    </row>
    <row r="72" spans="7:9" x14ac:dyDescent="0.35">
      <c r="G72" s="5">
        <v>85</v>
      </c>
      <c r="H72" s="1">
        <f>H71</f>
        <v>85</v>
      </c>
      <c r="I72" s="4">
        <f>I73</f>
        <v>2965.859375</v>
      </c>
    </row>
    <row r="73" spans="7:9" x14ac:dyDescent="0.35">
      <c r="G73" s="5">
        <v>87.5</v>
      </c>
      <c r="H73" s="1">
        <f>IF(C39="","",C39)</f>
        <v>87.5</v>
      </c>
      <c r="I73" s="4">
        <f>IF(E39="","",E39)</f>
        <v>2965.859375</v>
      </c>
    </row>
    <row r="74" spans="7:9" x14ac:dyDescent="0.35">
      <c r="G74" s="5">
        <v>87.5</v>
      </c>
      <c r="H74" s="1">
        <f>H73</f>
        <v>87.5</v>
      </c>
      <c r="I74" s="4">
        <f>I75</f>
        <v>4418.9121089999999</v>
      </c>
    </row>
    <row r="75" spans="7:9" x14ac:dyDescent="0.35">
      <c r="G75" s="5">
        <v>90</v>
      </c>
      <c r="H75" s="1">
        <f>IF(C40="","",C40)</f>
        <v>90</v>
      </c>
      <c r="I75" s="4">
        <f>IF(E40="","",E40)</f>
        <v>4418.9121089999999</v>
      </c>
    </row>
    <row r="76" spans="7:9" x14ac:dyDescent="0.35">
      <c r="G76" s="5">
        <v>90</v>
      </c>
      <c r="H76" s="1">
        <f>H75</f>
        <v>90</v>
      </c>
      <c r="I76" s="4">
        <f>I77</f>
        <v>4688.6450199999999</v>
      </c>
    </row>
    <row r="77" spans="7:9" x14ac:dyDescent="0.35">
      <c r="G77" s="5">
        <v>92.5</v>
      </c>
      <c r="H77" s="1">
        <f>IF(C41="","",C41)</f>
        <v>92.5</v>
      </c>
      <c r="I77" s="4">
        <f>IF(E41="","",E41)</f>
        <v>4688.6450199999999</v>
      </c>
    </row>
    <row r="78" spans="7:9" x14ac:dyDescent="0.35">
      <c r="G78" s="5">
        <v>92.5</v>
      </c>
      <c r="H78" s="1">
        <v>92.5</v>
      </c>
      <c r="I78" s="4">
        <f>I79</f>
        <v>4222.408203</v>
      </c>
    </row>
    <row r="79" spans="7:9" x14ac:dyDescent="0.35">
      <c r="G79" s="5">
        <v>95</v>
      </c>
      <c r="H79" s="1">
        <v>95</v>
      </c>
      <c r="I79" s="4">
        <f>IF(E42="",#N/A,E42)</f>
        <v>4222.408203</v>
      </c>
    </row>
    <row r="80" spans="7:9" x14ac:dyDescent="0.35">
      <c r="G80" s="5">
        <v>95</v>
      </c>
      <c r="H80" s="1">
        <v>95</v>
      </c>
      <c r="I80" s="4">
        <f>I81</f>
        <v>4393.1997069999998</v>
      </c>
    </row>
    <row r="81" spans="7:9" x14ac:dyDescent="0.35">
      <c r="G81" s="5">
        <v>97.5</v>
      </c>
      <c r="H81" s="1">
        <v>97.5</v>
      </c>
      <c r="I81" s="4">
        <f>IF(E43="",#N/A,E43)</f>
        <v>4393.1997069999998</v>
      </c>
    </row>
    <row r="82" spans="7:9" x14ac:dyDescent="0.35">
      <c r="G82" s="5">
        <v>97.5</v>
      </c>
      <c r="I82" s="4"/>
    </row>
    <row r="83" spans="7:9" x14ac:dyDescent="0.35">
      <c r="G83" s="5">
        <v>100</v>
      </c>
    </row>
    <row r="84" spans="7:9" x14ac:dyDescent="0.35">
      <c r="G84" s="5">
        <v>100</v>
      </c>
    </row>
    <row r="85" spans="7:9" x14ac:dyDescent="0.35">
      <c r="G85" s="5">
        <v>102.5</v>
      </c>
    </row>
    <row r="86" spans="7:9" x14ac:dyDescent="0.35">
      <c r="G86" s="5">
        <v>102.5</v>
      </c>
    </row>
    <row r="87" spans="7:9" x14ac:dyDescent="0.35">
      <c r="G87" s="5">
        <v>105</v>
      </c>
    </row>
    <row r="88" spans="7:9" x14ac:dyDescent="0.35">
      <c r="G88" s="5">
        <v>105</v>
      </c>
    </row>
    <row r="89" spans="7:9" x14ac:dyDescent="0.35">
      <c r="G89" s="5">
        <v>107.5</v>
      </c>
    </row>
    <row r="90" spans="7:9" x14ac:dyDescent="0.35">
      <c r="G90" s="5">
        <v>107.5</v>
      </c>
    </row>
    <row r="91" spans="7:9" x14ac:dyDescent="0.35">
      <c r="G91" s="5">
        <v>110</v>
      </c>
    </row>
    <row r="92" spans="7:9" x14ac:dyDescent="0.35">
      <c r="G92" s="5">
        <v>110</v>
      </c>
    </row>
    <row r="93" spans="7:9" x14ac:dyDescent="0.35">
      <c r="G93" s="5">
        <v>112.5</v>
      </c>
    </row>
    <row r="94" spans="7:9" x14ac:dyDescent="0.35">
      <c r="G94" s="5">
        <v>107.5</v>
      </c>
    </row>
    <row r="95" spans="7:9" x14ac:dyDescent="0.35">
      <c r="G95" s="5">
        <v>110</v>
      </c>
    </row>
    <row r="96" spans="7:9" x14ac:dyDescent="0.35">
      <c r="G96" s="5">
        <v>110</v>
      </c>
    </row>
    <row r="97" spans="7:7" x14ac:dyDescent="0.35">
      <c r="G97" s="5">
        <v>112.5</v>
      </c>
    </row>
    <row r="98" spans="7:7" x14ac:dyDescent="0.35">
      <c r="G98" s="5">
        <v>112.5</v>
      </c>
    </row>
    <row r="99" spans="7:7" x14ac:dyDescent="0.35">
      <c r="G99" s="5">
        <v>115</v>
      </c>
    </row>
    <row r="100" spans="7:7" x14ac:dyDescent="0.35">
      <c r="G100" s="5">
        <v>115</v>
      </c>
    </row>
    <row r="101" spans="7:7" x14ac:dyDescent="0.35">
      <c r="G101" s="5">
        <v>117.5</v>
      </c>
    </row>
    <row r="102" spans="7:7" x14ac:dyDescent="0.35">
      <c r="G102" s="5">
        <v>117.5</v>
      </c>
    </row>
    <row r="103" spans="7:7" x14ac:dyDescent="0.35">
      <c r="G103" s="5">
        <v>120</v>
      </c>
    </row>
  </sheetData>
  <sortState xmlns:xlrd2="http://schemas.microsoft.com/office/spreadsheetml/2017/richdata2" ref="G78:H103">
    <sortCondition ref="G78:G10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5231C-9A44-45F7-B1C3-7EFB9A86924C}">
  <dimension ref="B2:G27"/>
  <sheetViews>
    <sheetView tabSelected="1" view="pageLayout" zoomScale="160" zoomScaleNormal="100" zoomScalePageLayoutView="160" workbookViewId="0">
      <selection activeCell="C4" sqref="C4"/>
    </sheetView>
  </sheetViews>
  <sheetFormatPr defaultRowHeight="14.5" x14ac:dyDescent="0.35"/>
  <cols>
    <col min="3" max="7" width="8.7265625" style="1"/>
    <col min="11" max="11" width="8.26953125" customWidth="1"/>
  </cols>
  <sheetData>
    <row r="2" spans="2:6" x14ac:dyDescent="0.35">
      <c r="B2" s="3"/>
    </row>
    <row r="3" spans="2:6" x14ac:dyDescent="0.35">
      <c r="E3" s="2"/>
      <c r="F3" s="2"/>
    </row>
    <row r="27" spans="3:4" x14ac:dyDescent="0.35">
      <c r="C27" s="2"/>
      <c r="D27" s="2"/>
    </row>
  </sheetData>
  <pageMargins left="0.25" right="0.25" top="0.75" bottom="0.25" header="0.3" footer="0.3"/>
  <pageSetup orientation="portrait" horizontalDpi="1200" verticalDpi="1200" r:id="rId1"/>
  <headerFooter>
    <oddHeader>&amp;L&amp;"Calibri Light,Bold"Project:  S-38-39 over Cooper Swamp
Date: January 14,2025
Analysis: Downhole Geophysical Test Results in Soil Boring B-1&amp;R&amp;G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C1DFB-8B1D-49F0-819F-20F857E62273}">
  <dimension ref="C2:O92"/>
  <sheetViews>
    <sheetView topLeftCell="A58" workbookViewId="0">
      <selection activeCell="H82" sqref="H82:I93"/>
    </sheetView>
  </sheetViews>
  <sheetFormatPr defaultRowHeight="14.5" x14ac:dyDescent="0.35"/>
  <cols>
    <col min="3" max="6" width="8.7265625" style="1"/>
    <col min="8" max="8" width="8.7265625" style="1"/>
  </cols>
  <sheetData>
    <row r="2" spans="3:15" x14ac:dyDescent="0.35">
      <c r="C2" s="1" t="s">
        <v>3</v>
      </c>
      <c r="D2" s="1" t="s">
        <v>5</v>
      </c>
      <c r="E2" s="1" t="s">
        <v>0</v>
      </c>
      <c r="H2" s="1" t="s">
        <v>6</v>
      </c>
      <c r="I2" s="1" t="s">
        <v>0</v>
      </c>
    </row>
    <row r="3" spans="3:15" x14ac:dyDescent="0.35">
      <c r="C3" s="1" t="s">
        <v>4</v>
      </c>
      <c r="D3" s="1" t="s">
        <v>4</v>
      </c>
      <c r="E3" s="2" t="s">
        <v>2</v>
      </c>
      <c r="F3" s="2"/>
      <c r="H3" s="2" t="s">
        <v>4</v>
      </c>
      <c r="I3" s="2" t="s">
        <v>2</v>
      </c>
    </row>
    <row r="4" spans="3:15" x14ac:dyDescent="0.35">
      <c r="C4" s="1">
        <v>0</v>
      </c>
      <c r="E4" s="4"/>
      <c r="H4" s="1">
        <f>C4</f>
        <v>0</v>
      </c>
      <c r="I4" s="4">
        <f>I5</f>
        <v>1252.380249</v>
      </c>
    </row>
    <row r="5" spans="3:15" x14ac:dyDescent="0.35">
      <c r="C5" s="1">
        <f>C4+2.5</f>
        <v>2.5</v>
      </c>
      <c r="D5" s="1">
        <f>AVERAGE(C4:C5)</f>
        <v>1.25</v>
      </c>
      <c r="E5" s="4">
        <v>1252.380249</v>
      </c>
      <c r="H5" s="1">
        <f>IF(C5="","",C5)</f>
        <v>2.5</v>
      </c>
      <c r="I5" s="4">
        <f>IF(E5="","",E5)</f>
        <v>1252.380249</v>
      </c>
      <c r="L5">
        <v>0</v>
      </c>
      <c r="M5">
        <v>2500</v>
      </c>
      <c r="N5">
        <v>8200</v>
      </c>
      <c r="O5">
        <v>11500</v>
      </c>
    </row>
    <row r="6" spans="3:15" x14ac:dyDescent="0.35">
      <c r="C6" s="1">
        <f t="shared" ref="C6:C28" si="0">C5+2.5</f>
        <v>5</v>
      </c>
      <c r="D6" s="1">
        <f t="shared" ref="D6:D43" si="1">AVERAGE(C5:C6)</f>
        <v>3.75</v>
      </c>
      <c r="E6" s="4">
        <v>683.18432600000006</v>
      </c>
      <c r="H6" s="1">
        <f>H5</f>
        <v>2.5</v>
      </c>
      <c r="I6" s="4">
        <f>I7</f>
        <v>683.18432600000006</v>
      </c>
      <c r="L6">
        <v>100</v>
      </c>
      <c r="M6">
        <v>2500</v>
      </c>
      <c r="N6">
        <v>8200</v>
      </c>
      <c r="O6">
        <v>11500</v>
      </c>
    </row>
    <row r="7" spans="3:15" x14ac:dyDescent="0.35">
      <c r="C7" s="1">
        <f t="shared" si="0"/>
        <v>7.5</v>
      </c>
      <c r="D7" s="1">
        <f t="shared" si="1"/>
        <v>6.25</v>
      </c>
      <c r="E7" s="4">
        <v>894.23425299999997</v>
      </c>
      <c r="H7" s="1">
        <f>IF(C6="","",C6)</f>
        <v>5</v>
      </c>
      <c r="I7" s="4">
        <f>IF(E6="","",E6)</f>
        <v>683.18432600000006</v>
      </c>
    </row>
    <row r="8" spans="3:15" x14ac:dyDescent="0.35">
      <c r="C8" s="1">
        <f t="shared" si="0"/>
        <v>10</v>
      </c>
      <c r="D8" s="1">
        <f t="shared" si="1"/>
        <v>8.75</v>
      </c>
      <c r="E8" s="4">
        <v>2195.3657229999999</v>
      </c>
      <c r="H8" s="1">
        <f>H7</f>
        <v>5</v>
      </c>
      <c r="I8" s="4">
        <f>I9</f>
        <v>894.23425299999997</v>
      </c>
    </row>
    <row r="9" spans="3:15" x14ac:dyDescent="0.35">
      <c r="C9" s="1">
        <f t="shared" si="0"/>
        <v>12.5</v>
      </c>
      <c r="D9" s="1">
        <f t="shared" si="1"/>
        <v>11.25</v>
      </c>
      <c r="E9" s="4">
        <v>4062.2453609999998</v>
      </c>
      <c r="H9" s="1">
        <f>IF(C7="","",C7)</f>
        <v>7.5</v>
      </c>
      <c r="I9" s="4">
        <f>IF(E7="","",E7)</f>
        <v>894.23425299999997</v>
      </c>
    </row>
    <row r="10" spans="3:15" x14ac:dyDescent="0.35">
      <c r="C10" s="1">
        <f t="shared" si="0"/>
        <v>15</v>
      </c>
      <c r="D10" s="1">
        <f t="shared" si="1"/>
        <v>13.75</v>
      </c>
      <c r="E10" s="4">
        <v>4795.9545900000003</v>
      </c>
      <c r="H10" s="1">
        <f>H9</f>
        <v>7.5</v>
      </c>
      <c r="I10" s="4">
        <f>I11</f>
        <v>2195.3657229999999</v>
      </c>
    </row>
    <row r="11" spans="3:15" x14ac:dyDescent="0.35">
      <c r="C11" s="1">
        <f t="shared" si="0"/>
        <v>17.5</v>
      </c>
      <c r="D11" s="1">
        <f t="shared" si="1"/>
        <v>16.25</v>
      </c>
      <c r="E11" s="4">
        <v>6036.1787109999996</v>
      </c>
      <c r="H11" s="1">
        <f>IF(C8="","",C8)</f>
        <v>10</v>
      </c>
      <c r="I11" s="4">
        <f>IF(E8="","",E8)</f>
        <v>2195.3657229999999</v>
      </c>
    </row>
    <row r="12" spans="3:15" x14ac:dyDescent="0.35">
      <c r="C12" s="1">
        <f t="shared" si="0"/>
        <v>20</v>
      </c>
      <c r="D12" s="1">
        <f t="shared" si="1"/>
        <v>18.75</v>
      </c>
      <c r="E12" s="4">
        <v>3474.9182129999999</v>
      </c>
      <c r="H12" s="1">
        <f>H11</f>
        <v>10</v>
      </c>
      <c r="I12" s="4">
        <f>I13</f>
        <v>4062.2453609999998</v>
      </c>
    </row>
    <row r="13" spans="3:15" x14ac:dyDescent="0.35">
      <c r="C13" s="1">
        <f t="shared" si="0"/>
        <v>22.5</v>
      </c>
      <c r="D13" s="1">
        <f t="shared" si="1"/>
        <v>21.25</v>
      </c>
      <c r="E13" s="4">
        <v>4675.515625</v>
      </c>
      <c r="H13" s="1">
        <f>IF(C9="","",C9)</f>
        <v>12.5</v>
      </c>
      <c r="I13" s="4">
        <f>IF(E9="","",E9)</f>
        <v>4062.2453609999998</v>
      </c>
    </row>
    <row r="14" spans="3:15" x14ac:dyDescent="0.35">
      <c r="C14" s="1">
        <f t="shared" si="0"/>
        <v>25</v>
      </c>
      <c r="D14" s="1">
        <f t="shared" si="1"/>
        <v>23.75</v>
      </c>
      <c r="E14" s="4">
        <v>5514.0732420000004</v>
      </c>
      <c r="H14" s="1">
        <f>H13</f>
        <v>12.5</v>
      </c>
      <c r="I14" s="4">
        <f>I15</f>
        <v>4795.9545900000003</v>
      </c>
    </row>
    <row r="15" spans="3:15" x14ac:dyDescent="0.35">
      <c r="C15" s="1">
        <f t="shared" si="0"/>
        <v>27.5</v>
      </c>
      <c r="D15" s="1">
        <f t="shared" si="1"/>
        <v>26.25</v>
      </c>
      <c r="E15" s="4">
        <v>6700.1318359999996</v>
      </c>
      <c r="H15" s="1">
        <f>IF(C10="","",C10)</f>
        <v>15</v>
      </c>
      <c r="I15" s="4">
        <f>IF(E10="","",E10)</f>
        <v>4795.9545900000003</v>
      </c>
    </row>
    <row r="16" spans="3:15" x14ac:dyDescent="0.35">
      <c r="C16" s="1">
        <f t="shared" si="0"/>
        <v>30</v>
      </c>
      <c r="D16" s="1">
        <f t="shared" si="1"/>
        <v>28.75</v>
      </c>
      <c r="E16" s="4">
        <v>9160.5888670000004</v>
      </c>
      <c r="H16" s="1">
        <f>H15</f>
        <v>15</v>
      </c>
      <c r="I16" s="4">
        <f>I17</f>
        <v>6036.1787109999996</v>
      </c>
    </row>
    <row r="17" spans="3:9" x14ac:dyDescent="0.35">
      <c r="C17" s="1">
        <f t="shared" si="0"/>
        <v>32.5</v>
      </c>
      <c r="D17" s="1">
        <f t="shared" si="1"/>
        <v>31.25</v>
      </c>
      <c r="E17" s="4">
        <v>4383.4589839999999</v>
      </c>
      <c r="H17" s="1">
        <f>IF(C11="","",C11)</f>
        <v>17.5</v>
      </c>
      <c r="I17" s="4">
        <f>IF(E11="","",E11)</f>
        <v>6036.1787109999996</v>
      </c>
    </row>
    <row r="18" spans="3:9" x14ac:dyDescent="0.35">
      <c r="C18" s="1">
        <f t="shared" si="0"/>
        <v>35</v>
      </c>
      <c r="D18" s="1">
        <f t="shared" si="1"/>
        <v>33.75</v>
      </c>
      <c r="E18" s="4">
        <v>5916.4033200000003</v>
      </c>
      <c r="H18" s="1">
        <f>H17</f>
        <v>17.5</v>
      </c>
      <c r="I18" s="4">
        <f>I19</f>
        <v>3474.9182129999999</v>
      </c>
    </row>
    <row r="19" spans="3:9" x14ac:dyDescent="0.35">
      <c r="C19" s="1">
        <f t="shared" si="0"/>
        <v>37.5</v>
      </c>
      <c r="D19" s="1">
        <f t="shared" si="1"/>
        <v>36.25</v>
      </c>
      <c r="E19" s="4">
        <v>6181.0961909999996</v>
      </c>
      <c r="H19" s="1">
        <f>IF(C12="","",C12)</f>
        <v>20</v>
      </c>
      <c r="I19" s="4">
        <f>IF(E12="","",E12)</f>
        <v>3474.9182129999999</v>
      </c>
    </row>
    <row r="20" spans="3:9" x14ac:dyDescent="0.35">
      <c r="C20" s="1">
        <f t="shared" si="0"/>
        <v>40</v>
      </c>
      <c r="D20" s="1">
        <f t="shared" si="1"/>
        <v>38.75</v>
      </c>
      <c r="E20" s="4">
        <v>4896.4741210000002</v>
      </c>
      <c r="H20" s="1">
        <f>H19</f>
        <v>20</v>
      </c>
      <c r="I20" s="4">
        <f>I21</f>
        <v>4675.515625</v>
      </c>
    </row>
    <row r="21" spans="3:9" x14ac:dyDescent="0.35">
      <c r="C21" s="1">
        <f t="shared" si="0"/>
        <v>42.5</v>
      </c>
      <c r="D21" s="1">
        <f t="shared" si="1"/>
        <v>41.25</v>
      </c>
      <c r="E21" s="4">
        <v>7213.2319340000004</v>
      </c>
      <c r="H21" s="1">
        <f>IF(C13="","",C13)</f>
        <v>22.5</v>
      </c>
      <c r="I21" s="4">
        <f>IF(E13="","",E13)</f>
        <v>4675.515625</v>
      </c>
    </row>
    <row r="22" spans="3:9" x14ac:dyDescent="0.35">
      <c r="C22" s="1">
        <f t="shared" si="0"/>
        <v>45</v>
      </c>
      <c r="D22" s="1">
        <f t="shared" si="1"/>
        <v>43.75</v>
      </c>
      <c r="E22" s="4">
        <v>4822.0502930000002</v>
      </c>
      <c r="H22" s="1">
        <f>H21</f>
        <v>22.5</v>
      </c>
      <c r="I22" s="4">
        <f>I23</f>
        <v>5514.0732420000004</v>
      </c>
    </row>
    <row r="23" spans="3:9" x14ac:dyDescent="0.35">
      <c r="C23" s="1">
        <f t="shared" si="0"/>
        <v>47.5</v>
      </c>
      <c r="D23" s="1">
        <f t="shared" si="1"/>
        <v>46.25</v>
      </c>
      <c r="E23" s="4">
        <v>4912.6884769999997</v>
      </c>
      <c r="H23" s="1">
        <f>IF(C14="","",C14)</f>
        <v>25</v>
      </c>
      <c r="I23" s="4">
        <f>IF(E14="","",E14)</f>
        <v>5514.0732420000004</v>
      </c>
    </row>
    <row r="24" spans="3:9" x14ac:dyDescent="0.35">
      <c r="C24" s="1">
        <f t="shared" si="0"/>
        <v>50</v>
      </c>
      <c r="D24" s="1">
        <f t="shared" si="1"/>
        <v>48.75</v>
      </c>
      <c r="E24" s="4">
        <v>5652.96875</v>
      </c>
      <c r="H24" s="1">
        <f>H23</f>
        <v>25</v>
      </c>
      <c r="I24" s="4">
        <f>I25</f>
        <v>6700.1318359999996</v>
      </c>
    </row>
    <row r="25" spans="3:9" x14ac:dyDescent="0.35">
      <c r="C25" s="1">
        <f t="shared" si="0"/>
        <v>52.5</v>
      </c>
      <c r="D25" s="1">
        <f t="shared" si="1"/>
        <v>51.25</v>
      </c>
      <c r="E25" s="4">
        <v>5947.3291019999997</v>
      </c>
      <c r="H25" s="1">
        <f>IF(C15="","",C15)</f>
        <v>27.5</v>
      </c>
      <c r="I25" s="4">
        <f>IF(E15="","",E15)</f>
        <v>6700.1318359999996</v>
      </c>
    </row>
    <row r="26" spans="3:9" x14ac:dyDescent="0.35">
      <c r="C26" s="1">
        <f t="shared" si="0"/>
        <v>55</v>
      </c>
      <c r="D26" s="1">
        <f t="shared" si="1"/>
        <v>53.75</v>
      </c>
      <c r="E26" s="4">
        <v>6924.0722660000001</v>
      </c>
      <c r="H26" s="1">
        <f>H25</f>
        <v>27.5</v>
      </c>
      <c r="I26" s="4">
        <f>I27</f>
        <v>9160.5888670000004</v>
      </c>
    </row>
    <row r="27" spans="3:9" x14ac:dyDescent="0.35">
      <c r="C27" s="1">
        <f t="shared" si="0"/>
        <v>57.5</v>
      </c>
      <c r="D27" s="1">
        <f t="shared" si="1"/>
        <v>56.25</v>
      </c>
      <c r="E27" s="4">
        <v>9553.9101559999999</v>
      </c>
      <c r="H27" s="1">
        <f>IF(C16="","",C16)</f>
        <v>30</v>
      </c>
      <c r="I27" s="4">
        <f>IF(E16="","",E16)</f>
        <v>9160.5888670000004</v>
      </c>
    </row>
    <row r="28" spans="3:9" x14ac:dyDescent="0.35">
      <c r="C28" s="1">
        <f t="shared" si="0"/>
        <v>60</v>
      </c>
      <c r="D28" s="1">
        <f t="shared" si="1"/>
        <v>58.75</v>
      </c>
      <c r="E28" s="4">
        <v>6832.3959960000002</v>
      </c>
      <c r="H28" s="1">
        <f>H27</f>
        <v>30</v>
      </c>
      <c r="I28" s="4">
        <f>I29</f>
        <v>4383.4589839999999</v>
      </c>
    </row>
    <row r="29" spans="3:9" x14ac:dyDescent="0.35">
      <c r="C29" s="1">
        <v>62.5</v>
      </c>
      <c r="D29" s="1">
        <f t="shared" si="1"/>
        <v>61.25</v>
      </c>
      <c r="E29" s="4">
        <v>4027.6059570000002</v>
      </c>
      <c r="H29" s="1">
        <f>IF(C17="","",C17)</f>
        <v>32.5</v>
      </c>
      <c r="I29" s="4">
        <f>IF(E17="","",E17)</f>
        <v>4383.4589839999999</v>
      </c>
    </row>
    <row r="30" spans="3:9" x14ac:dyDescent="0.35">
      <c r="C30" s="1">
        <v>65</v>
      </c>
      <c r="D30" s="1">
        <f t="shared" si="1"/>
        <v>63.75</v>
      </c>
      <c r="E30" s="4">
        <v>9220.8769530000009</v>
      </c>
      <c r="H30" s="1">
        <f>H29</f>
        <v>32.5</v>
      </c>
      <c r="I30" s="4">
        <f>I31</f>
        <v>5916.4033200000003</v>
      </c>
    </row>
    <row r="31" spans="3:9" x14ac:dyDescent="0.35">
      <c r="C31" s="1">
        <v>67.5</v>
      </c>
      <c r="D31" s="1">
        <f t="shared" si="1"/>
        <v>66.25</v>
      </c>
      <c r="E31" s="4">
        <v>4889.669922</v>
      </c>
      <c r="H31" s="1">
        <f>IF(C18="","",C18)</f>
        <v>35</v>
      </c>
      <c r="I31" s="4">
        <f>IF(E18="","",E18)</f>
        <v>5916.4033200000003</v>
      </c>
    </row>
    <row r="32" spans="3:9" x14ac:dyDescent="0.35">
      <c r="C32" s="1">
        <v>70</v>
      </c>
      <c r="D32" s="1">
        <f t="shared" si="1"/>
        <v>68.75</v>
      </c>
      <c r="E32" s="4">
        <v>5664.8427730000003</v>
      </c>
      <c r="H32" s="1">
        <f>H31</f>
        <v>35</v>
      </c>
      <c r="I32" s="4">
        <f>I33</f>
        <v>6181.0961909999996</v>
      </c>
    </row>
    <row r="33" spans="3:9" x14ac:dyDescent="0.35">
      <c r="C33" s="1">
        <v>72.5</v>
      </c>
      <c r="D33" s="1">
        <f t="shared" si="1"/>
        <v>71.25</v>
      </c>
      <c r="E33" s="4">
        <v>9015.3867190000001</v>
      </c>
      <c r="H33" s="1">
        <f>IF(C19="","",C19)</f>
        <v>37.5</v>
      </c>
      <c r="I33" s="4">
        <f>IF(E19="","",E19)</f>
        <v>6181.0961909999996</v>
      </c>
    </row>
    <row r="34" spans="3:9" x14ac:dyDescent="0.35">
      <c r="C34" s="1">
        <v>75</v>
      </c>
      <c r="D34" s="1">
        <f t="shared" si="1"/>
        <v>73.75</v>
      </c>
      <c r="E34" s="4">
        <v>6718.5747069999998</v>
      </c>
      <c r="H34" s="1">
        <f>H33</f>
        <v>37.5</v>
      </c>
      <c r="I34" s="4">
        <f>I35</f>
        <v>4896.4741210000002</v>
      </c>
    </row>
    <row r="35" spans="3:9" x14ac:dyDescent="0.35">
      <c r="C35" s="1">
        <v>77.5</v>
      </c>
      <c r="D35" s="1">
        <f t="shared" si="1"/>
        <v>76.25</v>
      </c>
      <c r="E35" s="4">
        <v>4131.4658200000003</v>
      </c>
      <c r="H35" s="1">
        <f>IF(C20="","",C20)</f>
        <v>40</v>
      </c>
      <c r="I35" s="4">
        <f>IF(E20="","",E20)</f>
        <v>4896.4741210000002</v>
      </c>
    </row>
    <row r="36" spans="3:9" x14ac:dyDescent="0.35">
      <c r="C36" s="1">
        <v>80</v>
      </c>
      <c r="D36" s="1">
        <f t="shared" si="1"/>
        <v>78.75</v>
      </c>
      <c r="E36" s="4">
        <v>4122.7465819999998</v>
      </c>
      <c r="H36" s="1">
        <f>H35</f>
        <v>40</v>
      </c>
      <c r="I36" s="4">
        <f>I37</f>
        <v>7213.2319340000004</v>
      </c>
    </row>
    <row r="37" spans="3:9" x14ac:dyDescent="0.35">
      <c r="C37" s="1">
        <v>82.5</v>
      </c>
      <c r="D37" s="1">
        <f t="shared" si="1"/>
        <v>81.25</v>
      </c>
      <c r="E37" s="4">
        <v>6195.1191410000001</v>
      </c>
      <c r="H37" s="1">
        <f>IF(C21="","",C21)</f>
        <v>42.5</v>
      </c>
      <c r="I37" s="4">
        <f>IF(E21="","",E21)</f>
        <v>7213.2319340000004</v>
      </c>
    </row>
    <row r="38" spans="3:9" x14ac:dyDescent="0.35">
      <c r="C38" s="1">
        <v>85</v>
      </c>
      <c r="D38" s="1">
        <f t="shared" si="1"/>
        <v>83.75</v>
      </c>
      <c r="E38" s="4">
        <v>5699.9970700000003</v>
      </c>
      <c r="H38" s="1">
        <f>H37</f>
        <v>42.5</v>
      </c>
      <c r="I38" s="4">
        <f>I39</f>
        <v>4822.0502930000002</v>
      </c>
    </row>
    <row r="39" spans="3:9" x14ac:dyDescent="0.35">
      <c r="C39" s="1">
        <v>87.5</v>
      </c>
      <c r="D39" s="1">
        <f t="shared" si="1"/>
        <v>86.25</v>
      </c>
      <c r="E39" s="4">
        <v>8691.1425780000009</v>
      </c>
      <c r="H39" s="1">
        <f>IF(C22="","",C22)</f>
        <v>45</v>
      </c>
      <c r="I39" s="4">
        <f>IF(E22="","",E22)</f>
        <v>4822.0502930000002</v>
      </c>
    </row>
    <row r="40" spans="3:9" x14ac:dyDescent="0.35">
      <c r="C40" s="1">
        <v>90</v>
      </c>
      <c r="D40" s="1">
        <f t="shared" si="1"/>
        <v>88.75</v>
      </c>
      <c r="E40" s="4">
        <v>11022.790039</v>
      </c>
      <c r="H40" s="1">
        <f>H39</f>
        <v>45</v>
      </c>
      <c r="I40" s="4">
        <f>I41</f>
        <v>4912.6884769999997</v>
      </c>
    </row>
    <row r="41" spans="3:9" x14ac:dyDescent="0.35">
      <c r="C41" s="1">
        <v>92.5</v>
      </c>
      <c r="D41" s="1">
        <f t="shared" si="1"/>
        <v>91.25</v>
      </c>
      <c r="E41" s="4">
        <v>11906.976562</v>
      </c>
      <c r="H41" s="1">
        <f>IF(C23="","",C23)</f>
        <v>47.5</v>
      </c>
      <c r="I41" s="4">
        <f>IF(E23="","",E23)</f>
        <v>4912.6884769999997</v>
      </c>
    </row>
    <row r="42" spans="3:9" x14ac:dyDescent="0.35">
      <c r="C42" s="1">
        <v>95</v>
      </c>
      <c r="D42" s="1">
        <f t="shared" si="1"/>
        <v>93.75</v>
      </c>
      <c r="E42" s="4">
        <v>13626.789062</v>
      </c>
      <c r="H42" s="1">
        <f>H41</f>
        <v>47.5</v>
      </c>
      <c r="I42" s="4">
        <f>I43</f>
        <v>5652.96875</v>
      </c>
    </row>
    <row r="43" spans="3:9" x14ac:dyDescent="0.35">
      <c r="C43" s="1">
        <v>97.5</v>
      </c>
      <c r="D43" s="1">
        <f t="shared" si="1"/>
        <v>96.25</v>
      </c>
      <c r="E43" s="4">
        <v>11403.118164</v>
      </c>
      <c r="H43" s="1">
        <f>IF(C24="","",C24)</f>
        <v>50</v>
      </c>
      <c r="I43" s="4">
        <f>IF(E24="","",E24)</f>
        <v>5652.96875</v>
      </c>
    </row>
    <row r="44" spans="3:9" x14ac:dyDescent="0.35">
      <c r="H44" s="1">
        <f>H43</f>
        <v>50</v>
      </c>
      <c r="I44" s="4">
        <f>I45</f>
        <v>5947.3291019999997</v>
      </c>
    </row>
    <row r="45" spans="3:9" x14ac:dyDescent="0.35">
      <c r="H45" s="1">
        <f>IF(C25="","",C25)</f>
        <v>52.5</v>
      </c>
      <c r="I45" s="4">
        <f>IF(E25="","",E25)</f>
        <v>5947.3291019999997</v>
      </c>
    </row>
    <row r="46" spans="3:9" x14ac:dyDescent="0.35">
      <c r="H46" s="1">
        <f>H45</f>
        <v>52.5</v>
      </c>
      <c r="I46" s="4">
        <f>I47</f>
        <v>6924.0722660000001</v>
      </c>
    </row>
    <row r="47" spans="3:9" x14ac:dyDescent="0.35">
      <c r="H47" s="1">
        <f>IF(C26="","",C26)</f>
        <v>55</v>
      </c>
      <c r="I47" s="4">
        <f>IF(E26="","",E26)</f>
        <v>6924.0722660000001</v>
      </c>
    </row>
    <row r="48" spans="3:9" x14ac:dyDescent="0.35">
      <c r="H48" s="1">
        <f>H47</f>
        <v>55</v>
      </c>
      <c r="I48" s="4">
        <f>I49</f>
        <v>9553.9101559999999</v>
      </c>
    </row>
    <row r="49" spans="8:9" x14ac:dyDescent="0.35">
      <c r="H49" s="1">
        <f>IF(C27="","",C27)</f>
        <v>57.5</v>
      </c>
      <c r="I49" s="4">
        <f>IF(E27="","",E27)</f>
        <v>9553.9101559999999</v>
      </c>
    </row>
    <row r="50" spans="8:9" x14ac:dyDescent="0.35">
      <c r="H50" s="1">
        <f>H49</f>
        <v>57.5</v>
      </c>
      <c r="I50" s="4">
        <f>I51</f>
        <v>6832.3959960000002</v>
      </c>
    </row>
    <row r="51" spans="8:9" x14ac:dyDescent="0.35">
      <c r="H51" s="1">
        <f>IF(C28="","",C28)</f>
        <v>60</v>
      </c>
      <c r="I51" s="4">
        <f>IF(E28="","",E28)</f>
        <v>6832.3959960000002</v>
      </c>
    </row>
    <row r="52" spans="8:9" x14ac:dyDescent="0.35">
      <c r="H52" s="1">
        <f>H51</f>
        <v>60</v>
      </c>
      <c r="I52" s="4">
        <f>I53</f>
        <v>4027.6059570000002</v>
      </c>
    </row>
    <row r="53" spans="8:9" x14ac:dyDescent="0.35">
      <c r="H53" s="1">
        <f>IF(C29="","",C29)</f>
        <v>62.5</v>
      </c>
      <c r="I53" s="4">
        <f>IF(E29="","",E29)</f>
        <v>4027.6059570000002</v>
      </c>
    </row>
    <row r="54" spans="8:9" x14ac:dyDescent="0.35">
      <c r="H54" s="1">
        <f>H53</f>
        <v>62.5</v>
      </c>
      <c r="I54" s="4">
        <f>I55</f>
        <v>9220.8769530000009</v>
      </c>
    </row>
    <row r="55" spans="8:9" x14ac:dyDescent="0.35">
      <c r="H55" s="1">
        <f>IF(C30="","",C30)</f>
        <v>65</v>
      </c>
      <c r="I55" s="4">
        <f>IF(E30="","",E30)</f>
        <v>9220.8769530000009</v>
      </c>
    </row>
    <row r="56" spans="8:9" x14ac:dyDescent="0.35">
      <c r="H56" s="1">
        <f>H55</f>
        <v>65</v>
      </c>
      <c r="I56" s="4">
        <f>I57</f>
        <v>4889.669922</v>
      </c>
    </row>
    <row r="57" spans="8:9" x14ac:dyDescent="0.35">
      <c r="H57" s="1">
        <f>IF(C31="","",C31)</f>
        <v>67.5</v>
      </c>
      <c r="I57" s="4">
        <f>IF(E31="","",E31)</f>
        <v>4889.669922</v>
      </c>
    </row>
    <row r="58" spans="8:9" x14ac:dyDescent="0.35">
      <c r="H58" s="1">
        <f>H57</f>
        <v>67.5</v>
      </c>
      <c r="I58" s="4">
        <f>I59</f>
        <v>5664.8427730000003</v>
      </c>
    </row>
    <row r="59" spans="8:9" x14ac:dyDescent="0.35">
      <c r="H59" s="1">
        <f>IF(C32="","",C32)</f>
        <v>70</v>
      </c>
      <c r="I59" s="4">
        <f>IF(E32="","",E32)</f>
        <v>5664.8427730000003</v>
      </c>
    </row>
    <row r="60" spans="8:9" x14ac:dyDescent="0.35">
      <c r="H60" s="1">
        <f>H59</f>
        <v>70</v>
      </c>
      <c r="I60" s="4">
        <f>I61</f>
        <v>9015.3867190000001</v>
      </c>
    </row>
    <row r="61" spans="8:9" x14ac:dyDescent="0.35">
      <c r="H61" s="1">
        <f>IF(C33="","",C33)</f>
        <v>72.5</v>
      </c>
      <c r="I61" s="4">
        <f>IF(E33="","",E33)</f>
        <v>9015.3867190000001</v>
      </c>
    </row>
    <row r="62" spans="8:9" x14ac:dyDescent="0.35">
      <c r="H62" s="1">
        <f>H61</f>
        <v>72.5</v>
      </c>
      <c r="I62" s="4">
        <f>I63</f>
        <v>6718.5747069999998</v>
      </c>
    </row>
    <row r="63" spans="8:9" x14ac:dyDescent="0.35">
      <c r="H63" s="1">
        <f>IF(C34="","",C34)</f>
        <v>75</v>
      </c>
      <c r="I63" s="4">
        <f>IF(E34="","",E34)</f>
        <v>6718.5747069999998</v>
      </c>
    </row>
    <row r="64" spans="8:9" x14ac:dyDescent="0.35">
      <c r="H64" s="1">
        <f>H63</f>
        <v>75</v>
      </c>
      <c r="I64" s="4">
        <f>I65</f>
        <v>4131.4658200000003</v>
      </c>
    </row>
    <row r="65" spans="8:9" x14ac:dyDescent="0.35">
      <c r="H65" s="1">
        <f>IF(C35="","",C35)</f>
        <v>77.5</v>
      </c>
      <c r="I65" s="4">
        <f>IF(E35="","",E35)</f>
        <v>4131.4658200000003</v>
      </c>
    </row>
    <row r="66" spans="8:9" x14ac:dyDescent="0.35">
      <c r="H66" s="1">
        <f>H65</f>
        <v>77.5</v>
      </c>
      <c r="I66" s="4">
        <f>I67</f>
        <v>4122.7465819999998</v>
      </c>
    </row>
    <row r="67" spans="8:9" x14ac:dyDescent="0.35">
      <c r="H67" s="1">
        <f>IF(C36="","",C36)</f>
        <v>80</v>
      </c>
      <c r="I67" s="4">
        <f>IF(E36="","",E36)</f>
        <v>4122.7465819999998</v>
      </c>
    </row>
    <row r="68" spans="8:9" x14ac:dyDescent="0.35">
      <c r="H68" s="1">
        <f>H67</f>
        <v>80</v>
      </c>
      <c r="I68" s="4">
        <f>I69</f>
        <v>6195.1191410000001</v>
      </c>
    </row>
    <row r="69" spans="8:9" x14ac:dyDescent="0.35">
      <c r="H69" s="1">
        <f>IF(C37="","",C37)</f>
        <v>82.5</v>
      </c>
      <c r="I69" s="4">
        <f>IF(E37="","",E37)</f>
        <v>6195.1191410000001</v>
      </c>
    </row>
    <row r="70" spans="8:9" x14ac:dyDescent="0.35">
      <c r="H70" s="1">
        <f>H69</f>
        <v>82.5</v>
      </c>
      <c r="I70" s="4">
        <f>I71</f>
        <v>5699.9970700000003</v>
      </c>
    </row>
    <row r="71" spans="8:9" x14ac:dyDescent="0.35">
      <c r="H71" s="1">
        <f>IF(C38="","",C38)</f>
        <v>85</v>
      </c>
      <c r="I71" s="4">
        <f>IF(E38="","",E38)</f>
        <v>5699.9970700000003</v>
      </c>
    </row>
    <row r="72" spans="8:9" x14ac:dyDescent="0.35">
      <c r="H72" s="1">
        <f>H71</f>
        <v>85</v>
      </c>
      <c r="I72" s="4">
        <f>I73</f>
        <v>8691.1425780000009</v>
      </c>
    </row>
    <row r="73" spans="8:9" x14ac:dyDescent="0.35">
      <c r="H73" s="1">
        <f>IF(C39="","",C39)</f>
        <v>87.5</v>
      </c>
      <c r="I73" s="4">
        <f>IF(E39="","",E39)</f>
        <v>8691.1425780000009</v>
      </c>
    </row>
    <row r="74" spans="8:9" x14ac:dyDescent="0.35">
      <c r="H74" s="1">
        <f>H73</f>
        <v>87.5</v>
      </c>
      <c r="I74" s="4">
        <f>I75</f>
        <v>11022.790039</v>
      </c>
    </row>
    <row r="75" spans="8:9" x14ac:dyDescent="0.35">
      <c r="H75" s="1">
        <f>IF(C40="","",C40)</f>
        <v>90</v>
      </c>
      <c r="I75" s="4">
        <f>IF(E40="","",E40)</f>
        <v>11022.790039</v>
      </c>
    </row>
    <row r="76" spans="8:9" x14ac:dyDescent="0.35">
      <c r="H76" s="1">
        <f>H75</f>
        <v>90</v>
      </c>
      <c r="I76" s="4">
        <f>I77</f>
        <v>11906.976562</v>
      </c>
    </row>
    <row r="77" spans="8:9" x14ac:dyDescent="0.35">
      <c r="H77" s="1">
        <f>IF(C41="","",C41)</f>
        <v>92.5</v>
      </c>
      <c r="I77" s="4">
        <f>IF(E41="","",E41)</f>
        <v>11906.976562</v>
      </c>
    </row>
    <row r="78" spans="8:9" x14ac:dyDescent="0.35">
      <c r="H78" s="1">
        <f t="shared" ref="H78" si="2">H77</f>
        <v>92.5</v>
      </c>
      <c r="I78" s="4">
        <f>I79</f>
        <v>13626.789062</v>
      </c>
    </row>
    <row r="79" spans="8:9" x14ac:dyDescent="0.35">
      <c r="H79" s="1">
        <f>IF(C42="","",C42)</f>
        <v>95</v>
      </c>
      <c r="I79" s="4">
        <f>IF(E42="","",E42)</f>
        <v>13626.789062</v>
      </c>
    </row>
    <row r="80" spans="8:9" x14ac:dyDescent="0.35">
      <c r="H80" s="1">
        <f t="shared" ref="H80" si="3">H79</f>
        <v>95</v>
      </c>
      <c r="I80" s="4">
        <f t="shared" ref="I80" si="4">I81</f>
        <v>11403.118164</v>
      </c>
    </row>
    <row r="81" spans="8:9" x14ac:dyDescent="0.35">
      <c r="H81" s="1">
        <f>IF(C43="","",C43)</f>
        <v>97.5</v>
      </c>
      <c r="I81" s="4">
        <f>IF(E43="","",E43)</f>
        <v>11403.118164</v>
      </c>
    </row>
    <row r="82" spans="8:9" x14ac:dyDescent="0.35">
      <c r="I82" s="4"/>
    </row>
    <row r="83" spans="8:9" x14ac:dyDescent="0.35">
      <c r="I83" s="4"/>
    </row>
    <row r="84" spans="8:9" x14ac:dyDescent="0.35">
      <c r="I84" s="4"/>
    </row>
    <row r="85" spans="8:9" x14ac:dyDescent="0.35">
      <c r="I85" s="4"/>
    </row>
    <row r="86" spans="8:9" x14ac:dyDescent="0.35">
      <c r="I86" s="4"/>
    </row>
    <row r="87" spans="8:9" x14ac:dyDescent="0.35">
      <c r="I87" s="4"/>
    </row>
    <row r="88" spans="8:9" x14ac:dyDescent="0.35">
      <c r="I88" s="4"/>
    </row>
    <row r="89" spans="8:9" x14ac:dyDescent="0.35">
      <c r="I89" s="4"/>
    </row>
    <row r="90" spans="8:9" x14ac:dyDescent="0.35">
      <c r="I90" s="4"/>
    </row>
    <row r="91" spans="8:9" x14ac:dyDescent="0.35">
      <c r="I91" s="4"/>
    </row>
    <row r="92" spans="8:9" x14ac:dyDescent="0.35">
      <c r="I9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476B4-305E-421F-99A8-F0A7B368AFFD}">
  <dimension ref="B2:G27"/>
  <sheetViews>
    <sheetView view="pageLayout" zoomScaleNormal="100" workbookViewId="0">
      <selection activeCell="B5" sqref="B5"/>
    </sheetView>
  </sheetViews>
  <sheetFormatPr defaultRowHeight="14.5" x14ac:dyDescent="0.35"/>
  <cols>
    <col min="3" max="7" width="8.7265625" style="1"/>
  </cols>
  <sheetData>
    <row r="2" spans="2:6" x14ac:dyDescent="0.35">
      <c r="B2" s="3"/>
    </row>
    <row r="3" spans="2:6" x14ac:dyDescent="0.35">
      <c r="E3" s="2"/>
      <c r="F3" s="2"/>
    </row>
    <row r="27" spans="3:4" x14ac:dyDescent="0.35">
      <c r="C27" s="2"/>
      <c r="D27" s="2"/>
    </row>
  </sheetData>
  <pageMargins left="0.25" right="0.25" top="0.75" bottom="0.25" header="0.3" footer="0.3"/>
  <pageSetup orientation="portrait" horizontalDpi="1200" verticalDpi="1200" r:id="rId1"/>
  <headerFooter>
    <oddHeader>&amp;L&amp;"Calibri Light,Bold"Project:  S-38-39 over Cooper Swamp
Date: January 14, 2025
Analysis: Downhole Geophysical Test Results in Soil Boring B-1&amp;R&amp;G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Vs</vt:lpstr>
      <vt:lpstr>Vs Chart</vt:lpstr>
      <vt:lpstr>Vc (2)</vt:lpstr>
      <vt:lpstr>Vc Chart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Hamilton</dc:creator>
  <cp:lastModifiedBy>Craig Piercy</cp:lastModifiedBy>
  <cp:lastPrinted>2025-01-14T22:09:48Z</cp:lastPrinted>
  <dcterms:created xsi:type="dcterms:W3CDTF">2024-10-14T21:14:09Z</dcterms:created>
  <dcterms:modified xsi:type="dcterms:W3CDTF">2025-01-15T00:42:07Z</dcterms:modified>
</cp:coreProperties>
</file>