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andh.com\files\Transportation\P\1444024002_SCDOT_DB-Prep - I-20 Wateree River Bridge Repairs\struct\eng_data\2_Conceptual Phase Calculations\Overflow - Rehab Work\Joint Repairs\"/>
    </mc:Choice>
  </mc:AlternateContent>
  <xr:revisionPtr revIDLastSave="0" documentId="13_ncr:1_{E83BA2AB-52DE-4F5E-81FA-142B5BFB91CF}" xr6:coauthVersionLast="47" xr6:coauthVersionMax="47" xr10:uidLastSave="{00000000-0000-0000-0000-000000000000}"/>
  <bookViews>
    <workbookView xWindow="-108" yWindow="-108" windowWidth="30936" windowHeight="16896" tabRatio="730" xr2:uid="{2E449275-AABA-4C5D-BFC7-456BA9B5EEDD}"/>
  </bookViews>
  <sheets>
    <sheet name="Joint Repait Quantities" sheetId="12" r:id="rId1"/>
  </sheets>
  <definedNames>
    <definedName name="_xlnm.Print_Area" localSheetId="0">'Joint Repait Quantities'!$A$1:$O$57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2" l="1"/>
  <c r="F8" i="12" s="1"/>
  <c r="J14" i="12"/>
  <c r="I14" i="12"/>
  <c r="J13" i="12"/>
  <c r="I13" i="12"/>
  <c r="E7" i="12" s="1"/>
  <c r="F7" i="12" s="1"/>
  <c r="J12" i="12"/>
  <c r="E6" i="12" s="1"/>
  <c r="F6" i="12" s="1"/>
  <c r="I12" i="12"/>
  <c r="H13" i="12"/>
  <c r="H14" i="12"/>
  <c r="H12" i="12"/>
  <c r="C6" i="12" s="1"/>
  <c r="D6" i="12" s="1"/>
  <c r="G13" i="12"/>
  <c r="C7" i="12" s="1"/>
  <c r="D7" i="12" s="1"/>
  <c r="G14" i="12"/>
  <c r="C8" i="12" s="1"/>
  <c r="D8" i="12" s="1"/>
  <c r="G12" i="12"/>
  <c r="M22" i="12"/>
  <c r="N22" i="12"/>
  <c r="M23" i="12"/>
  <c r="N23" i="12"/>
  <c r="M24" i="12"/>
  <c r="N24" i="12"/>
  <c r="M25" i="12"/>
  <c r="N25" i="12"/>
  <c r="M26" i="12"/>
  <c r="N26" i="12"/>
  <c r="L23" i="12"/>
  <c r="L24" i="12"/>
  <c r="L25" i="12"/>
  <c r="L26" i="12"/>
  <c r="L22" i="12"/>
  <c r="J22" i="12"/>
  <c r="K22" i="12"/>
  <c r="J23" i="12"/>
  <c r="K23" i="12"/>
  <c r="J24" i="12"/>
  <c r="K24" i="12"/>
  <c r="J25" i="12"/>
  <c r="K25" i="12"/>
  <c r="J26" i="12"/>
  <c r="K26" i="12"/>
  <c r="I23" i="12"/>
  <c r="I24" i="12"/>
  <c r="I25" i="12"/>
  <c r="I26" i="12"/>
  <c r="I22" i="12"/>
  <c r="G22" i="12"/>
  <c r="H22" i="12"/>
  <c r="G23" i="12"/>
  <c r="H23" i="12"/>
  <c r="G24" i="12"/>
  <c r="H24" i="12"/>
  <c r="G25" i="12"/>
  <c r="H25" i="12"/>
  <c r="G26" i="12"/>
  <c r="H26" i="12"/>
  <c r="F23" i="12"/>
  <c r="F24" i="12"/>
  <c r="F25" i="12"/>
  <c r="F26" i="12"/>
  <c r="F22" i="12"/>
  <c r="D22" i="12"/>
  <c r="E22" i="12"/>
  <c r="D23" i="12"/>
  <c r="E23" i="12"/>
  <c r="D24" i="12"/>
  <c r="E24" i="12"/>
  <c r="D25" i="12"/>
  <c r="E25" i="12"/>
  <c r="D26" i="12"/>
  <c r="E26" i="12"/>
  <c r="C23" i="12"/>
  <c r="C24" i="12"/>
  <c r="C25" i="12"/>
  <c r="C26" i="12"/>
  <c r="C22" i="12"/>
  <c r="O24" i="12" l="1"/>
  <c r="O22" i="12"/>
  <c r="O26" i="12"/>
  <c r="O25" i="12"/>
  <c r="O23" i="12"/>
</calcChain>
</file>

<file path=xl/sharedStrings.xml><?xml version="1.0" encoding="utf-8"?>
<sst xmlns="http://schemas.openxmlformats.org/spreadsheetml/2006/main" count="54" uniqueCount="20">
  <si>
    <t>TOTAL</t>
  </si>
  <si>
    <t>Pay Item Notes:</t>
  </si>
  <si>
    <t>EB1</t>
  </si>
  <si>
    <t>Joint Type</t>
  </si>
  <si>
    <t>Pier</t>
  </si>
  <si>
    <t>Expansion Joint Backer Rod Replacement</t>
  </si>
  <si>
    <t>Zone A</t>
  </si>
  <si>
    <t>Zone B</t>
  </si>
  <si>
    <t>Zone C</t>
  </si>
  <si>
    <t>Bridge 5780</t>
  </si>
  <si>
    <t>Bridge 5781</t>
  </si>
  <si>
    <t>Bridge 5785</t>
  </si>
  <si>
    <t>Bridge 5786</t>
  </si>
  <si>
    <t>0</t>
  </si>
  <si>
    <t>Replace existing expansion joints measuring less than 2" in width with a backer rod joint. All joints that are measured as greater than 2" will be replaced with a backer rod retrofit.</t>
  </si>
  <si>
    <t>Zone Widths</t>
  </si>
  <si>
    <t>5780 + 5781</t>
  </si>
  <si>
    <t>5785 + 5786</t>
  </si>
  <si>
    <t>EB26</t>
  </si>
  <si>
    <t>Joint Repair 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</si>
</sst>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'-0''&quot;"/>
    <numFmt numFmtId="165" formatCode="0.00\'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15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2" fontId="0" fillId="0" borderId="0" xfId="0" applyNumberFormat="1"/>
    <xf numFmtId="165" fontId="0" fillId="0" borderId="8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23" xfId="0" applyNumberFormat="1" applyBorder="1"/>
    <xf numFmtId="165" fontId="0" fillId="0" borderId="9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24" xfId="0" applyNumberFormat="1" applyBorder="1"/>
    <xf numFmtId="165" fontId="0" fillId="0" borderId="10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25" xfId="0" applyNumberForma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2" fontId="5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9" fontId="0" fillId="0" borderId="3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2</xdr:row>
      <xdr:rowOff>85442</xdr:rowOff>
    </xdr:from>
    <xdr:to>
      <xdr:col>14</xdr:col>
      <xdr:colOff>504825</xdr:colOff>
      <xdr:row>17</xdr:row>
      <xdr:rowOff>159255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2A245B6-E23E-4D12-833E-2DF0176F8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33142"/>
          <a:ext cx="5743575" cy="333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5A122-C6EF-43CA-82D7-C37B9662E4F0}">
  <sheetPr>
    <tabColor theme="9" tint="0.79998168889431442"/>
    <pageSetUpPr fitToPage="1"/>
  </sheetPr>
  <dimension ref="B1:O58"/>
  <sheetViews>
    <sheetView tabSelected="1" view="pageBreakPreview" topLeftCell="A22" zoomScaleNormal="100" zoomScaleSheetLayoutView="100" workbookViewId="0">
      <selection activeCell="B7" sqref="B7"/>
    </sheetView>
  </sheetViews>
  <sheetFormatPr defaultRowHeight="14.4" x14ac:dyDescent="0.3"/>
  <cols>
    <col min="2" max="14" width="10" customWidth="1"/>
  </cols>
  <sheetData>
    <row r="1" spans="2:14" ht="21" x14ac:dyDescent="0.4">
      <c r="B1" s="4" t="s">
        <v>5</v>
      </c>
    </row>
    <row r="2" spans="2:14" ht="30" customHeight="1" x14ac:dyDescent="0.3">
      <c r="B2" s="8" t="s">
        <v>1</v>
      </c>
      <c r="C2" s="83" t="s">
        <v>14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3" spans="2:14" x14ac:dyDescent="0.3">
      <c r="G3" s="3"/>
      <c r="H3" s="2"/>
      <c r="I3" s="2"/>
      <c r="J3" s="2"/>
      <c r="K3" s="2"/>
    </row>
    <row r="4" spans="2:14" ht="15" thickBot="1" x14ac:dyDescent="0.35">
      <c r="G4" s="3"/>
      <c r="H4" s="2"/>
      <c r="I4" s="2"/>
      <c r="J4" s="2"/>
      <c r="K4" s="2"/>
    </row>
    <row r="5" spans="2:14" ht="30" customHeight="1" x14ac:dyDescent="0.3">
      <c r="B5" s="24" t="s">
        <v>15</v>
      </c>
      <c r="C5" s="18">
        <v>5780</v>
      </c>
      <c r="D5" s="18">
        <v>5781</v>
      </c>
      <c r="E5" s="18">
        <v>5785</v>
      </c>
      <c r="F5" s="25">
        <v>5786</v>
      </c>
      <c r="G5" s="3"/>
      <c r="H5" s="2"/>
      <c r="I5" s="2"/>
      <c r="J5" s="2"/>
      <c r="K5" s="2"/>
    </row>
    <row r="6" spans="2:14" x14ac:dyDescent="0.3">
      <c r="B6" s="11" t="s">
        <v>6</v>
      </c>
      <c r="C6" s="19" t="str">
        <f>CONCATENATE(G12,"'-",H12,"''")</f>
        <v>7'-3.5''</v>
      </c>
      <c r="D6" s="19" t="str">
        <f>C6</f>
        <v>7'-3.5''</v>
      </c>
      <c r="E6" s="19" t="str">
        <f>CONCATENATE(I12,"'-",J12,"''")</f>
        <v>11'-9.5''</v>
      </c>
      <c r="F6" s="20" t="str">
        <f>E6</f>
        <v>11'-9.5''</v>
      </c>
      <c r="G6" s="3"/>
      <c r="H6" s="2"/>
      <c r="I6" s="2"/>
      <c r="J6" s="2"/>
      <c r="K6" s="2"/>
    </row>
    <row r="7" spans="2:14" x14ac:dyDescent="0.3">
      <c r="B7" s="11" t="s">
        <v>7</v>
      </c>
      <c r="C7" s="19" t="str">
        <f t="shared" ref="C7:E8" si="0">CONCATENATE(G13,"'-",H13,"''")</f>
        <v>24'-0''</v>
      </c>
      <c r="D7" s="19" t="str">
        <f>C7</f>
        <v>24'-0''</v>
      </c>
      <c r="E7" s="19" t="str">
        <f t="shared" si="0"/>
        <v>24'-0''</v>
      </c>
      <c r="F7" s="20" t="str">
        <f>E7</f>
        <v>24'-0''</v>
      </c>
      <c r="G7" s="3"/>
      <c r="H7" s="2"/>
      <c r="I7" s="2"/>
      <c r="J7" s="2"/>
      <c r="K7" s="2"/>
    </row>
    <row r="8" spans="2:14" ht="15" thickBot="1" x14ac:dyDescent="0.35">
      <c r="B8" s="13" t="s">
        <v>8</v>
      </c>
      <c r="C8" s="21" t="str">
        <f t="shared" si="0"/>
        <v>11'-9.5''</v>
      </c>
      <c r="D8" s="21" t="str">
        <f>C8</f>
        <v>11'-9.5''</v>
      </c>
      <c r="E8" s="21" t="str">
        <f t="shared" si="0"/>
        <v>7'-3.5''</v>
      </c>
      <c r="F8" s="22" t="str">
        <f>E8</f>
        <v>7'-3.5''</v>
      </c>
      <c r="G8" s="3"/>
      <c r="H8" s="2"/>
      <c r="I8" s="2"/>
      <c r="J8" s="2"/>
      <c r="K8" s="2"/>
    </row>
    <row r="9" spans="2:14" x14ac:dyDescent="0.3">
      <c r="G9" s="3"/>
      <c r="H9" s="2"/>
      <c r="I9" s="2"/>
      <c r="J9" s="2"/>
      <c r="K9" s="2"/>
    </row>
    <row r="10" spans="2:14" x14ac:dyDescent="0.3">
      <c r="G10" s="3"/>
      <c r="H10" s="2"/>
      <c r="I10" s="2"/>
      <c r="J10" s="2"/>
      <c r="K10" s="2"/>
    </row>
    <row r="11" spans="2:14" ht="28.8" x14ac:dyDescent="0.3">
      <c r="B11" s="41" t="s">
        <v>15</v>
      </c>
      <c r="C11" s="42">
        <v>5780</v>
      </c>
      <c r="D11" s="42">
        <v>5781</v>
      </c>
      <c r="E11" s="42">
        <v>5785</v>
      </c>
      <c r="F11" s="42">
        <v>5786</v>
      </c>
      <c r="G11" s="95" t="s">
        <v>16</v>
      </c>
      <c r="H11" s="95"/>
      <c r="I11" s="95" t="s">
        <v>17</v>
      </c>
      <c r="J11" s="95"/>
      <c r="K11" s="47"/>
    </row>
    <row r="12" spans="2:14" x14ac:dyDescent="0.3">
      <c r="B12" s="43" t="s">
        <v>6</v>
      </c>
      <c r="C12" s="44">
        <v>7.2919999999999998</v>
      </c>
      <c r="D12" s="44">
        <v>7.2919999999999998</v>
      </c>
      <c r="E12" s="44">
        <v>11.792</v>
      </c>
      <c r="F12" s="44">
        <v>11.792</v>
      </c>
      <c r="G12" s="45">
        <f>FLOOR(C12,1)</f>
        <v>7</v>
      </c>
      <c r="H12" s="46">
        <f>FLOOR(MOD(C12,1)*12,0.5)</f>
        <v>3.5</v>
      </c>
      <c r="I12" s="45">
        <f>FLOOR(E12,1)</f>
        <v>11</v>
      </c>
      <c r="J12" s="46">
        <f>FLOOR(MOD(E12,1)*12,0.5)</f>
        <v>9.5</v>
      </c>
      <c r="K12" s="45"/>
      <c r="L12" s="39"/>
      <c r="M12" s="40"/>
      <c r="N12" s="39"/>
    </row>
    <row r="13" spans="2:14" x14ac:dyDescent="0.3">
      <c r="B13" s="43" t="s">
        <v>7</v>
      </c>
      <c r="C13" s="44">
        <v>24</v>
      </c>
      <c r="D13" s="44">
        <v>24</v>
      </c>
      <c r="E13" s="44">
        <v>24</v>
      </c>
      <c r="F13" s="44">
        <v>24</v>
      </c>
      <c r="G13" s="45">
        <f t="shared" ref="G13:G14" si="1">FLOOR(C13,1)</f>
        <v>24</v>
      </c>
      <c r="H13" s="46">
        <f t="shared" ref="H13:H14" si="2">FLOOR(MOD(C13,1)*12,0.5)</f>
        <v>0</v>
      </c>
      <c r="I13" s="45">
        <f t="shared" ref="I13:I14" si="3">FLOOR(E13,1)</f>
        <v>24</v>
      </c>
      <c r="J13" s="46">
        <f t="shared" ref="J13:J14" si="4">FLOOR(MOD(E13,1)*12,0.5)</f>
        <v>0</v>
      </c>
      <c r="K13" s="45"/>
      <c r="L13" s="39"/>
      <c r="M13" s="40"/>
      <c r="N13" s="39"/>
    </row>
    <row r="14" spans="2:14" x14ac:dyDescent="0.3">
      <c r="B14" s="43" t="s">
        <v>8</v>
      </c>
      <c r="C14" s="44">
        <v>11.792</v>
      </c>
      <c r="D14" s="44">
        <v>11.792</v>
      </c>
      <c r="E14" s="44">
        <v>7.2919999999999998</v>
      </c>
      <c r="F14" s="44">
        <v>7.2919999999999998</v>
      </c>
      <c r="G14" s="45">
        <f t="shared" si="1"/>
        <v>11</v>
      </c>
      <c r="H14" s="46">
        <f t="shared" si="2"/>
        <v>9.5</v>
      </c>
      <c r="I14" s="45">
        <f t="shared" si="3"/>
        <v>7</v>
      </c>
      <c r="J14" s="46">
        <f t="shared" si="4"/>
        <v>3.5</v>
      </c>
      <c r="K14" s="45"/>
      <c r="L14" s="39"/>
      <c r="M14" s="40"/>
      <c r="N14" s="39"/>
    </row>
    <row r="15" spans="2:14" x14ac:dyDescent="0.3">
      <c r="B15" s="48"/>
      <c r="C15" s="48"/>
      <c r="D15" s="48"/>
      <c r="E15" s="48"/>
      <c r="F15" s="48"/>
      <c r="G15" s="49"/>
      <c r="H15" s="47"/>
      <c r="I15" s="47"/>
      <c r="J15" s="47"/>
      <c r="K15" s="47"/>
    </row>
    <row r="16" spans="2:14" x14ac:dyDescent="0.3">
      <c r="B16" s="48"/>
      <c r="C16" s="48"/>
      <c r="D16" s="48"/>
      <c r="E16" s="48"/>
      <c r="F16" s="48"/>
      <c r="G16" s="49"/>
      <c r="H16" s="47"/>
      <c r="I16" s="47"/>
      <c r="J16" s="47"/>
      <c r="K16" s="47"/>
    </row>
    <row r="17" spans="2:15" x14ac:dyDescent="0.3">
      <c r="E17" s="26"/>
      <c r="G17" s="3"/>
      <c r="H17" s="2"/>
      <c r="I17" s="2"/>
      <c r="J17" s="2"/>
      <c r="K17" s="2"/>
    </row>
    <row r="18" spans="2:15" x14ac:dyDescent="0.3">
      <c r="G18" s="3"/>
      <c r="H18" s="2"/>
      <c r="I18" s="2"/>
      <c r="J18" s="2"/>
      <c r="K18" s="2"/>
    </row>
    <row r="19" spans="2:15" ht="15" thickBot="1" x14ac:dyDescent="0.35">
      <c r="G19" s="3"/>
      <c r="H19" s="2"/>
      <c r="I19" s="2"/>
      <c r="J19" s="2"/>
      <c r="K19" s="2"/>
    </row>
    <row r="20" spans="2:15" x14ac:dyDescent="0.3">
      <c r="B20" s="84" t="s">
        <v>3</v>
      </c>
      <c r="C20" s="86" t="s">
        <v>9</v>
      </c>
      <c r="D20" s="87"/>
      <c r="E20" s="88"/>
      <c r="F20" s="86" t="s">
        <v>10</v>
      </c>
      <c r="G20" s="87"/>
      <c r="H20" s="88"/>
      <c r="I20" s="86" t="s">
        <v>11</v>
      </c>
      <c r="J20" s="87"/>
      <c r="K20" s="88"/>
      <c r="L20" s="86" t="s">
        <v>12</v>
      </c>
      <c r="M20" s="87"/>
      <c r="N20" s="89"/>
      <c r="O20" s="93" t="s">
        <v>0</v>
      </c>
    </row>
    <row r="21" spans="2:15" ht="15" thickBot="1" x14ac:dyDescent="0.35">
      <c r="B21" s="85"/>
      <c r="C21" s="9" t="s">
        <v>6</v>
      </c>
      <c r="D21" s="6" t="s">
        <v>7</v>
      </c>
      <c r="E21" s="10" t="s">
        <v>8</v>
      </c>
      <c r="F21" s="9" t="s">
        <v>6</v>
      </c>
      <c r="G21" s="6" t="s">
        <v>7</v>
      </c>
      <c r="H21" s="10" t="s">
        <v>8</v>
      </c>
      <c r="I21" s="9" t="s">
        <v>6</v>
      </c>
      <c r="J21" s="6" t="s">
        <v>7</v>
      </c>
      <c r="K21" s="10" t="s">
        <v>8</v>
      </c>
      <c r="L21" s="9" t="s">
        <v>6</v>
      </c>
      <c r="M21" s="6" t="s">
        <v>7</v>
      </c>
      <c r="N21" s="23" t="s">
        <v>8</v>
      </c>
      <c r="O21" s="94"/>
    </row>
    <row r="22" spans="2:15" x14ac:dyDescent="0.3">
      <c r="B22" s="16">
        <v>1</v>
      </c>
      <c r="C22" s="27">
        <f>COUNTIF(C$31:C$56,$B22)*INDEX($B$11:$F$14,MATCH(C$21,$B$11:$B$14,0),MATCH($C$11,$B$11:$F$11,0))</f>
        <v>58.335999999999999</v>
      </c>
      <c r="D22" s="28">
        <f t="shared" ref="D22:E22" si="5">COUNTIF(D$31:D$56,$B22)*INDEX($B$11:$F$14,MATCH(D$21,$B$11:$B$14,0),MATCH($C$11,$B$11:$F$11,0))</f>
        <v>528</v>
      </c>
      <c r="E22" s="29">
        <f t="shared" si="5"/>
        <v>212.256</v>
      </c>
      <c r="F22" s="27">
        <f>COUNTIF(F$31:F$56,$B22)*INDEX($B$11:$F$14,MATCH(F$21,$B$11:$B$14,0),MATCH($D$11,$B$11:$F$11,0))</f>
        <v>153.13200000000001</v>
      </c>
      <c r="G22" s="28">
        <f t="shared" ref="G22:H22" si="6">COUNTIF(G$31:G$56,$B22)*INDEX($B$11:$F$14,MATCH(G$21,$B$11:$B$14,0),MATCH($D$11,$B$11:$F$11,0))</f>
        <v>528</v>
      </c>
      <c r="H22" s="29">
        <f t="shared" si="6"/>
        <v>247.63200000000001</v>
      </c>
      <c r="I22" s="27">
        <f>COUNTIF(I$31:I$56,$B22)*INDEX($B$11:$F$14,MATCH(I$21,$B$11:$B$14,0),MATCH($E$11,$B$11:$F$11,0))</f>
        <v>117.92</v>
      </c>
      <c r="J22" s="28">
        <f t="shared" ref="J22:K22" si="7">COUNTIF(J$31:J$56,$B22)*INDEX($B$11:$F$14,MATCH(J$21,$B$11:$B$14,0),MATCH($E$11,$B$11:$F$11,0))</f>
        <v>480</v>
      </c>
      <c r="K22" s="29">
        <f t="shared" si="7"/>
        <v>123.964</v>
      </c>
      <c r="L22" s="27">
        <f>COUNTIF(L$31:L$56,$B22)*INDEX($B$11:$F$14,MATCH(L$21,$B$11:$B$14,0),MATCH($F$11,$B$11:$F$11,0))</f>
        <v>259.42399999999998</v>
      </c>
      <c r="M22" s="28">
        <f t="shared" ref="M22:N22" si="8">COUNTIF(M$31:M$56,$B22)*INDEX($B$11:$F$14,MATCH(M$21,$B$11:$B$14,0),MATCH($F$11,$B$11:$F$11,0))</f>
        <v>528</v>
      </c>
      <c r="N22" s="29">
        <f t="shared" si="8"/>
        <v>160.42400000000001</v>
      </c>
      <c r="O22" s="30">
        <f>SUM(C22:N22)</f>
        <v>3397.0879999999997</v>
      </c>
    </row>
    <row r="23" spans="2:15" x14ac:dyDescent="0.3">
      <c r="B23" s="5">
        <v>2</v>
      </c>
      <c r="C23" s="31">
        <f t="shared" ref="C23:E26" si="9">COUNTIF(C$31:C$56,$B23)*INDEX($B$11:$F$14,MATCH(C$21,$B$11:$B$14,0),MATCH($C$11,$B$11:$F$11,0))</f>
        <v>7.2919999999999998</v>
      </c>
      <c r="D23" s="32">
        <f t="shared" si="9"/>
        <v>48</v>
      </c>
      <c r="E23" s="33">
        <f t="shared" si="9"/>
        <v>23.584</v>
      </c>
      <c r="F23" s="31">
        <f t="shared" ref="F23:H26" si="10">COUNTIF(F$31:F$56,$B23)*INDEX($B$11:$F$14,MATCH(F$21,$B$11:$B$14,0),MATCH($D$11,$B$11:$F$11,0))</f>
        <v>7.2919999999999998</v>
      </c>
      <c r="G23" s="32">
        <f t="shared" si="10"/>
        <v>48</v>
      </c>
      <c r="H23" s="33">
        <f t="shared" si="10"/>
        <v>11.792</v>
      </c>
      <c r="I23" s="31">
        <f t="shared" ref="I23:K26" si="11">COUNTIF(I$31:I$56,$B23)*INDEX($B$11:$F$14,MATCH(I$21,$B$11:$B$14,0),MATCH($E$11,$B$11:$F$11,0))</f>
        <v>23.584</v>
      </c>
      <c r="J23" s="32">
        <f t="shared" si="11"/>
        <v>72</v>
      </c>
      <c r="K23" s="33">
        <f t="shared" si="11"/>
        <v>29.167999999999999</v>
      </c>
      <c r="L23" s="31">
        <f t="shared" ref="L23:N26" si="12">COUNTIF(L$31:L$56,$B23)*INDEX($B$11:$F$14,MATCH(L$21,$B$11:$B$14,0),MATCH($F$11,$B$11:$F$11,0))</f>
        <v>23.584</v>
      </c>
      <c r="M23" s="32">
        <f t="shared" si="12"/>
        <v>48</v>
      </c>
      <c r="N23" s="33">
        <f t="shared" si="12"/>
        <v>14.584</v>
      </c>
      <c r="O23" s="34">
        <f t="shared" ref="O23:O26" si="13">SUM(C23:N23)</f>
        <v>356.88</v>
      </c>
    </row>
    <row r="24" spans="2:15" x14ac:dyDescent="0.3">
      <c r="B24" s="5">
        <v>3</v>
      </c>
      <c r="C24" s="31">
        <f t="shared" si="9"/>
        <v>87.503999999999991</v>
      </c>
      <c r="D24" s="32">
        <f t="shared" si="9"/>
        <v>0</v>
      </c>
      <c r="E24" s="33">
        <f t="shared" si="9"/>
        <v>47.167999999999999</v>
      </c>
      <c r="F24" s="31">
        <f t="shared" si="10"/>
        <v>7.2919999999999998</v>
      </c>
      <c r="G24" s="32">
        <f t="shared" si="10"/>
        <v>0</v>
      </c>
      <c r="H24" s="33">
        <f t="shared" si="10"/>
        <v>11.792</v>
      </c>
      <c r="I24" s="31">
        <f t="shared" si="11"/>
        <v>117.92</v>
      </c>
      <c r="J24" s="32">
        <f t="shared" si="11"/>
        <v>0</v>
      </c>
      <c r="K24" s="33">
        <f t="shared" si="11"/>
        <v>21.875999999999998</v>
      </c>
      <c r="L24" s="31">
        <f t="shared" si="12"/>
        <v>0</v>
      </c>
      <c r="M24" s="32">
        <f t="shared" si="12"/>
        <v>0</v>
      </c>
      <c r="N24" s="33">
        <f t="shared" si="12"/>
        <v>0</v>
      </c>
      <c r="O24" s="34">
        <f t="shared" si="13"/>
        <v>293.55199999999996</v>
      </c>
    </row>
    <row r="25" spans="2:15" x14ac:dyDescent="0.3">
      <c r="B25" s="5">
        <v>4</v>
      </c>
      <c r="C25" s="31">
        <f t="shared" si="9"/>
        <v>7.2919999999999998</v>
      </c>
      <c r="D25" s="32">
        <f t="shared" si="9"/>
        <v>0</v>
      </c>
      <c r="E25" s="33">
        <f t="shared" si="9"/>
        <v>0</v>
      </c>
      <c r="F25" s="31">
        <f t="shared" si="10"/>
        <v>7.2919999999999998</v>
      </c>
      <c r="G25" s="32">
        <f t="shared" si="10"/>
        <v>0</v>
      </c>
      <c r="H25" s="33">
        <f t="shared" si="10"/>
        <v>11.792</v>
      </c>
      <c r="I25" s="31">
        <f t="shared" si="11"/>
        <v>23.584</v>
      </c>
      <c r="J25" s="32">
        <f t="shared" si="11"/>
        <v>24</v>
      </c>
      <c r="K25" s="33">
        <f t="shared" si="11"/>
        <v>0</v>
      </c>
      <c r="L25" s="31">
        <f t="shared" si="12"/>
        <v>0</v>
      </c>
      <c r="M25" s="32">
        <f t="shared" si="12"/>
        <v>0</v>
      </c>
      <c r="N25" s="33">
        <f t="shared" si="12"/>
        <v>0</v>
      </c>
      <c r="O25" s="34">
        <f t="shared" si="13"/>
        <v>73.959999999999994</v>
      </c>
    </row>
    <row r="26" spans="2:15" ht="15" thickBot="1" x14ac:dyDescent="0.35">
      <c r="B26" s="17">
        <v>5</v>
      </c>
      <c r="C26" s="35">
        <f t="shared" si="9"/>
        <v>14.584</v>
      </c>
      <c r="D26" s="36">
        <f t="shared" si="9"/>
        <v>0</v>
      </c>
      <c r="E26" s="37">
        <f t="shared" si="9"/>
        <v>0</v>
      </c>
      <c r="F26" s="35">
        <f t="shared" si="10"/>
        <v>0</v>
      </c>
      <c r="G26" s="36">
        <f t="shared" si="10"/>
        <v>0</v>
      </c>
      <c r="H26" s="37">
        <f t="shared" si="10"/>
        <v>0</v>
      </c>
      <c r="I26" s="35">
        <f t="shared" si="11"/>
        <v>0</v>
      </c>
      <c r="J26" s="36">
        <f t="shared" si="11"/>
        <v>0</v>
      </c>
      <c r="K26" s="37">
        <f t="shared" si="11"/>
        <v>0</v>
      </c>
      <c r="L26" s="35">
        <f t="shared" si="12"/>
        <v>0</v>
      </c>
      <c r="M26" s="36">
        <f t="shared" si="12"/>
        <v>0</v>
      </c>
      <c r="N26" s="37">
        <f t="shared" si="12"/>
        <v>0</v>
      </c>
      <c r="O26" s="38">
        <f t="shared" si="13"/>
        <v>14.584</v>
      </c>
    </row>
    <row r="27" spans="2:15" ht="15" thickBot="1" x14ac:dyDescent="0.35">
      <c r="G27" s="3"/>
      <c r="H27" s="2"/>
      <c r="I27" s="2"/>
      <c r="J27" s="2"/>
      <c r="K27" s="2"/>
    </row>
    <row r="28" spans="2:15" ht="15" thickBot="1" x14ac:dyDescent="0.35">
      <c r="B28" s="90" t="s">
        <v>19</v>
      </c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2"/>
    </row>
    <row r="29" spans="2:15" ht="15" customHeight="1" x14ac:dyDescent="0.3">
      <c r="B29" s="81" t="s">
        <v>4</v>
      </c>
      <c r="C29" s="96" t="s">
        <v>9</v>
      </c>
      <c r="D29" s="97"/>
      <c r="E29" s="98"/>
      <c r="F29" s="96" t="s">
        <v>10</v>
      </c>
      <c r="G29" s="97"/>
      <c r="H29" s="98"/>
      <c r="I29" s="96" t="s">
        <v>11</v>
      </c>
      <c r="J29" s="97"/>
      <c r="K29" s="98"/>
      <c r="L29" s="96" t="s">
        <v>12</v>
      </c>
      <c r="M29" s="97"/>
      <c r="N29" s="98"/>
    </row>
    <row r="30" spans="2:15" ht="30" customHeight="1" thickBot="1" x14ac:dyDescent="0.35">
      <c r="B30" s="82"/>
      <c r="C30" s="78" t="s">
        <v>6</v>
      </c>
      <c r="D30" s="79" t="s">
        <v>7</v>
      </c>
      <c r="E30" s="80" t="s">
        <v>8</v>
      </c>
      <c r="F30" s="78" t="s">
        <v>6</v>
      </c>
      <c r="G30" s="79" t="s">
        <v>7</v>
      </c>
      <c r="H30" s="80" t="s">
        <v>8</v>
      </c>
      <c r="I30" s="78" t="s">
        <v>6</v>
      </c>
      <c r="J30" s="79" t="s">
        <v>7</v>
      </c>
      <c r="K30" s="80" t="s">
        <v>8</v>
      </c>
      <c r="L30" s="78" t="s">
        <v>6</v>
      </c>
      <c r="M30" s="79" t="s">
        <v>7</v>
      </c>
      <c r="N30" s="80" t="s">
        <v>8</v>
      </c>
    </row>
    <row r="31" spans="2:15" ht="15" hidden="1" customHeight="1" x14ac:dyDescent="0.3">
      <c r="B31" s="53" t="s">
        <v>2</v>
      </c>
      <c r="C31" s="54">
        <v>0</v>
      </c>
      <c r="D31" s="55">
        <v>0</v>
      </c>
      <c r="E31" s="56">
        <v>0</v>
      </c>
      <c r="F31" s="57">
        <v>0</v>
      </c>
      <c r="G31" s="58">
        <v>0</v>
      </c>
      <c r="H31" s="59">
        <v>0</v>
      </c>
      <c r="I31" s="60">
        <v>0</v>
      </c>
      <c r="J31" s="58">
        <v>0</v>
      </c>
      <c r="K31" s="61" t="s">
        <v>13</v>
      </c>
      <c r="L31" s="57">
        <v>0</v>
      </c>
      <c r="M31" s="58">
        <v>0</v>
      </c>
      <c r="N31" s="61" t="s">
        <v>13</v>
      </c>
    </row>
    <row r="32" spans="2:15" ht="15" customHeight="1" x14ac:dyDescent="0.3">
      <c r="B32" s="16">
        <v>2</v>
      </c>
      <c r="C32" s="72">
        <v>2</v>
      </c>
      <c r="D32" s="73">
        <v>2</v>
      </c>
      <c r="E32" s="74">
        <v>2</v>
      </c>
      <c r="F32" s="75">
        <v>2</v>
      </c>
      <c r="G32" s="73">
        <v>2</v>
      </c>
      <c r="H32" s="76">
        <v>2</v>
      </c>
      <c r="I32" s="72">
        <v>4</v>
      </c>
      <c r="J32" s="73">
        <v>4</v>
      </c>
      <c r="K32" s="74">
        <v>2</v>
      </c>
      <c r="L32" s="75">
        <v>2</v>
      </c>
      <c r="M32" s="73">
        <v>2</v>
      </c>
      <c r="N32" s="74">
        <v>2</v>
      </c>
    </row>
    <row r="33" spans="2:15" ht="15" customHeight="1" x14ac:dyDescent="0.3">
      <c r="B33" s="5">
        <v>3</v>
      </c>
      <c r="C33" s="11">
        <v>1</v>
      </c>
      <c r="D33" s="1">
        <v>1</v>
      </c>
      <c r="E33" s="12">
        <v>1</v>
      </c>
      <c r="F33" s="50">
        <v>1</v>
      </c>
      <c r="G33" s="1">
        <v>1</v>
      </c>
      <c r="H33" s="51">
        <v>1</v>
      </c>
      <c r="I33" s="11">
        <v>2</v>
      </c>
      <c r="J33" s="1">
        <v>2</v>
      </c>
      <c r="K33" s="12">
        <v>2</v>
      </c>
      <c r="L33" s="50">
        <v>1</v>
      </c>
      <c r="M33" s="1">
        <v>1</v>
      </c>
      <c r="N33" s="12">
        <v>1</v>
      </c>
    </row>
    <row r="34" spans="2:15" x14ac:dyDescent="0.3">
      <c r="B34" s="5">
        <v>4</v>
      </c>
      <c r="C34" s="11">
        <v>3</v>
      </c>
      <c r="D34" s="1">
        <v>1</v>
      </c>
      <c r="E34" s="12">
        <v>3</v>
      </c>
      <c r="F34" s="50">
        <v>1</v>
      </c>
      <c r="G34" s="1">
        <v>1</v>
      </c>
      <c r="H34" s="51">
        <v>1</v>
      </c>
      <c r="I34" s="11">
        <v>3</v>
      </c>
      <c r="J34" s="1">
        <v>1</v>
      </c>
      <c r="K34" s="12">
        <v>3</v>
      </c>
      <c r="L34" s="50">
        <v>1</v>
      </c>
      <c r="M34" s="1">
        <v>1</v>
      </c>
      <c r="N34" s="12">
        <v>1</v>
      </c>
    </row>
    <row r="35" spans="2:15" x14ac:dyDescent="0.3">
      <c r="B35" s="5">
        <v>5</v>
      </c>
      <c r="C35" s="11">
        <v>3</v>
      </c>
      <c r="D35" s="1">
        <v>1</v>
      </c>
      <c r="E35" s="12">
        <v>1</v>
      </c>
      <c r="F35" s="50">
        <v>1</v>
      </c>
      <c r="G35" s="1">
        <v>1</v>
      </c>
      <c r="H35" s="51">
        <v>1</v>
      </c>
      <c r="I35" s="11">
        <v>3</v>
      </c>
      <c r="J35" s="1">
        <v>1</v>
      </c>
      <c r="K35" s="12">
        <v>1</v>
      </c>
      <c r="L35" s="50">
        <v>1</v>
      </c>
      <c r="M35" s="1">
        <v>1</v>
      </c>
      <c r="N35" s="12">
        <v>1</v>
      </c>
    </row>
    <row r="36" spans="2:15" x14ac:dyDescent="0.3">
      <c r="B36" s="5">
        <v>6</v>
      </c>
      <c r="C36" s="11">
        <v>1</v>
      </c>
      <c r="D36" s="1">
        <v>1</v>
      </c>
      <c r="E36" s="12">
        <v>1</v>
      </c>
      <c r="F36" s="50">
        <v>1</v>
      </c>
      <c r="G36" s="1">
        <v>1</v>
      </c>
      <c r="H36" s="51">
        <v>1</v>
      </c>
      <c r="I36" s="11">
        <v>3</v>
      </c>
      <c r="J36" s="1">
        <v>1</v>
      </c>
      <c r="K36" s="12">
        <v>1</v>
      </c>
      <c r="L36" s="50">
        <v>1</v>
      </c>
      <c r="M36" s="1">
        <v>1</v>
      </c>
      <c r="N36" s="12">
        <v>1</v>
      </c>
    </row>
    <row r="37" spans="2:15" x14ac:dyDescent="0.3">
      <c r="B37" s="5">
        <v>7</v>
      </c>
      <c r="C37" s="11">
        <v>3</v>
      </c>
      <c r="D37" s="1">
        <v>1</v>
      </c>
      <c r="E37" s="12">
        <v>1</v>
      </c>
      <c r="F37" s="50">
        <v>1</v>
      </c>
      <c r="G37" s="1">
        <v>1</v>
      </c>
      <c r="H37" s="51">
        <v>1</v>
      </c>
      <c r="I37" s="11">
        <v>3</v>
      </c>
      <c r="J37" s="1">
        <v>1</v>
      </c>
      <c r="K37" s="12">
        <v>1</v>
      </c>
      <c r="L37" s="50">
        <v>1</v>
      </c>
      <c r="M37" s="1">
        <v>1</v>
      </c>
      <c r="N37" s="12">
        <v>1</v>
      </c>
    </row>
    <row r="38" spans="2:15" x14ac:dyDescent="0.3">
      <c r="B38" s="5">
        <v>8</v>
      </c>
      <c r="C38" s="11">
        <v>3</v>
      </c>
      <c r="D38" s="1">
        <v>1</v>
      </c>
      <c r="E38" s="12">
        <v>1</v>
      </c>
      <c r="F38" s="50">
        <v>1</v>
      </c>
      <c r="G38" s="1">
        <v>1</v>
      </c>
      <c r="H38" s="51">
        <v>1</v>
      </c>
      <c r="I38" s="11">
        <v>1</v>
      </c>
      <c r="J38" s="1">
        <v>1</v>
      </c>
      <c r="K38" s="12">
        <v>1</v>
      </c>
      <c r="L38" s="50">
        <v>1</v>
      </c>
      <c r="M38" s="1">
        <v>1</v>
      </c>
      <c r="N38" s="12">
        <v>1</v>
      </c>
    </row>
    <row r="39" spans="2:15" x14ac:dyDescent="0.3">
      <c r="B39" s="5">
        <v>9</v>
      </c>
      <c r="C39" s="11">
        <v>3</v>
      </c>
      <c r="D39" s="1">
        <v>1</v>
      </c>
      <c r="E39" s="12">
        <v>1</v>
      </c>
      <c r="F39" s="50">
        <v>1</v>
      </c>
      <c r="G39" s="1">
        <v>1</v>
      </c>
      <c r="H39" s="51">
        <v>1</v>
      </c>
      <c r="I39" s="11">
        <v>1</v>
      </c>
      <c r="J39" s="1">
        <v>1</v>
      </c>
      <c r="K39" s="12">
        <v>1</v>
      </c>
      <c r="L39" s="50">
        <v>1</v>
      </c>
      <c r="M39" s="1">
        <v>1</v>
      </c>
      <c r="N39" s="12">
        <v>1</v>
      </c>
    </row>
    <row r="40" spans="2:15" x14ac:dyDescent="0.3">
      <c r="B40" s="5">
        <v>10</v>
      </c>
      <c r="C40" s="11">
        <v>1</v>
      </c>
      <c r="D40" s="1">
        <v>1</v>
      </c>
      <c r="E40" s="12">
        <v>1</v>
      </c>
      <c r="F40" s="50">
        <v>1</v>
      </c>
      <c r="G40" s="1">
        <v>1</v>
      </c>
      <c r="H40" s="51">
        <v>1</v>
      </c>
      <c r="I40" s="11">
        <v>1</v>
      </c>
      <c r="J40" s="1">
        <v>1</v>
      </c>
      <c r="K40" s="12">
        <v>1</v>
      </c>
      <c r="L40" s="50">
        <v>1</v>
      </c>
      <c r="M40" s="1">
        <v>1</v>
      </c>
      <c r="N40" s="12">
        <v>1</v>
      </c>
    </row>
    <row r="41" spans="2:15" x14ac:dyDescent="0.3">
      <c r="B41" s="5">
        <v>11</v>
      </c>
      <c r="C41" s="11">
        <v>5</v>
      </c>
      <c r="D41" s="1">
        <v>1</v>
      </c>
      <c r="E41" s="12">
        <v>3</v>
      </c>
      <c r="F41" s="50">
        <v>1</v>
      </c>
      <c r="G41" s="1">
        <v>1</v>
      </c>
      <c r="H41" s="51">
        <v>1</v>
      </c>
      <c r="I41" s="11">
        <v>3</v>
      </c>
      <c r="J41" s="1">
        <v>1</v>
      </c>
      <c r="K41" s="12">
        <v>1</v>
      </c>
      <c r="L41" s="50">
        <v>1</v>
      </c>
      <c r="M41" s="1">
        <v>1</v>
      </c>
      <c r="N41" s="12">
        <v>1</v>
      </c>
    </row>
    <row r="42" spans="2:15" x14ac:dyDescent="0.3">
      <c r="B42" s="5">
        <v>12</v>
      </c>
      <c r="C42" s="11">
        <v>1</v>
      </c>
      <c r="D42" s="1">
        <v>1</v>
      </c>
      <c r="E42" s="12">
        <v>1</v>
      </c>
      <c r="F42" s="50">
        <v>1</v>
      </c>
      <c r="G42" s="1">
        <v>1</v>
      </c>
      <c r="H42" s="51">
        <v>1</v>
      </c>
      <c r="I42" s="11">
        <v>1</v>
      </c>
      <c r="J42" s="1">
        <v>1</v>
      </c>
      <c r="K42" s="12">
        <v>1</v>
      </c>
      <c r="L42" s="50">
        <v>1</v>
      </c>
      <c r="M42" s="1">
        <v>1</v>
      </c>
      <c r="N42" s="12">
        <v>1</v>
      </c>
    </row>
    <row r="43" spans="2:15" x14ac:dyDescent="0.3">
      <c r="B43" s="5">
        <v>13</v>
      </c>
      <c r="C43" s="11">
        <v>1</v>
      </c>
      <c r="D43" s="1">
        <v>1</v>
      </c>
      <c r="E43" s="12">
        <v>1</v>
      </c>
      <c r="F43" s="50">
        <v>1</v>
      </c>
      <c r="G43" s="1">
        <v>1</v>
      </c>
      <c r="H43" s="51">
        <v>1</v>
      </c>
      <c r="I43" s="11">
        <v>1</v>
      </c>
      <c r="J43" s="1">
        <v>1</v>
      </c>
      <c r="K43" s="12">
        <v>1</v>
      </c>
      <c r="L43" s="50">
        <v>1</v>
      </c>
      <c r="M43" s="1">
        <v>1</v>
      </c>
      <c r="N43" s="12">
        <v>1</v>
      </c>
    </row>
    <row r="44" spans="2:15" x14ac:dyDescent="0.3">
      <c r="B44" s="5">
        <v>14</v>
      </c>
      <c r="C44" s="11">
        <v>1</v>
      </c>
      <c r="D44" s="1">
        <v>1</v>
      </c>
      <c r="E44" s="12">
        <v>1</v>
      </c>
      <c r="F44" s="50">
        <v>1</v>
      </c>
      <c r="G44" s="1">
        <v>1</v>
      </c>
      <c r="H44" s="51">
        <v>1</v>
      </c>
      <c r="I44" s="11">
        <v>1</v>
      </c>
      <c r="J44" s="1">
        <v>1</v>
      </c>
      <c r="K44" s="12">
        <v>1</v>
      </c>
      <c r="L44" s="50">
        <v>1</v>
      </c>
      <c r="M44" s="1">
        <v>1</v>
      </c>
      <c r="N44" s="12">
        <v>1</v>
      </c>
    </row>
    <row r="45" spans="2:15" x14ac:dyDescent="0.3">
      <c r="B45" s="5">
        <v>15</v>
      </c>
      <c r="C45" s="11">
        <v>1</v>
      </c>
      <c r="D45" s="1">
        <v>1</v>
      </c>
      <c r="E45" s="12">
        <v>1</v>
      </c>
      <c r="F45" s="50">
        <v>1</v>
      </c>
      <c r="G45" s="1">
        <v>1</v>
      </c>
      <c r="H45" s="51">
        <v>1</v>
      </c>
      <c r="I45" s="11">
        <v>1</v>
      </c>
      <c r="J45" s="1">
        <v>1</v>
      </c>
      <c r="K45" s="12">
        <v>1</v>
      </c>
      <c r="L45" s="50">
        <v>1</v>
      </c>
      <c r="M45" s="1">
        <v>1</v>
      </c>
      <c r="N45" s="12">
        <v>1</v>
      </c>
      <c r="O45" s="7"/>
    </row>
    <row r="46" spans="2:15" x14ac:dyDescent="0.3">
      <c r="B46" s="5">
        <v>16</v>
      </c>
      <c r="C46" s="11">
        <v>3</v>
      </c>
      <c r="D46" s="1">
        <v>1</v>
      </c>
      <c r="E46" s="12">
        <v>1</v>
      </c>
      <c r="F46" s="50">
        <v>1</v>
      </c>
      <c r="G46" s="1">
        <v>1</v>
      </c>
      <c r="H46" s="51">
        <v>1</v>
      </c>
      <c r="I46" s="11">
        <v>1</v>
      </c>
      <c r="J46" s="1">
        <v>1</v>
      </c>
      <c r="K46" s="12">
        <v>3</v>
      </c>
      <c r="L46" s="50">
        <v>1</v>
      </c>
      <c r="M46" s="1">
        <v>1</v>
      </c>
      <c r="N46" s="12">
        <v>1</v>
      </c>
      <c r="O46" s="7"/>
    </row>
    <row r="47" spans="2:15" x14ac:dyDescent="0.3">
      <c r="B47" s="5">
        <v>17</v>
      </c>
      <c r="C47" s="11">
        <v>3</v>
      </c>
      <c r="D47" s="1">
        <v>1</v>
      </c>
      <c r="E47" s="12">
        <v>1</v>
      </c>
      <c r="F47" s="50">
        <v>1</v>
      </c>
      <c r="G47" s="1">
        <v>1</v>
      </c>
      <c r="H47" s="51">
        <v>1</v>
      </c>
      <c r="I47" s="11">
        <v>1</v>
      </c>
      <c r="J47" s="1">
        <v>1</v>
      </c>
      <c r="K47" s="12">
        <v>1</v>
      </c>
      <c r="L47" s="50">
        <v>1</v>
      </c>
      <c r="M47" s="1">
        <v>1</v>
      </c>
      <c r="N47" s="12">
        <v>1</v>
      </c>
      <c r="O47" s="7"/>
    </row>
    <row r="48" spans="2:15" x14ac:dyDescent="0.3">
      <c r="B48" s="5">
        <v>18</v>
      </c>
      <c r="C48" s="11">
        <v>1</v>
      </c>
      <c r="D48" s="1">
        <v>1</v>
      </c>
      <c r="E48" s="12">
        <v>1</v>
      </c>
      <c r="F48" s="50">
        <v>1</v>
      </c>
      <c r="G48" s="1">
        <v>1</v>
      </c>
      <c r="H48" s="51">
        <v>1</v>
      </c>
      <c r="I48" s="11">
        <v>1</v>
      </c>
      <c r="J48" s="1">
        <v>1</v>
      </c>
      <c r="K48" s="12">
        <v>1</v>
      </c>
      <c r="L48" s="50">
        <v>1</v>
      </c>
      <c r="M48" s="1">
        <v>1</v>
      </c>
      <c r="N48" s="12">
        <v>1</v>
      </c>
      <c r="O48" s="7"/>
    </row>
    <row r="49" spans="2:15" x14ac:dyDescent="0.3">
      <c r="B49" s="5">
        <v>19</v>
      </c>
      <c r="C49" s="11">
        <v>3</v>
      </c>
      <c r="D49" s="1">
        <v>1</v>
      </c>
      <c r="E49" s="12">
        <v>1</v>
      </c>
      <c r="F49" s="50">
        <v>1</v>
      </c>
      <c r="G49" s="1">
        <v>1</v>
      </c>
      <c r="H49" s="51">
        <v>1</v>
      </c>
      <c r="I49" s="11">
        <v>3</v>
      </c>
      <c r="J49" s="1">
        <v>1</v>
      </c>
      <c r="K49" s="12">
        <v>1</v>
      </c>
      <c r="L49" s="50">
        <v>1</v>
      </c>
      <c r="M49" s="1">
        <v>1</v>
      </c>
      <c r="N49" s="12">
        <v>1</v>
      </c>
      <c r="O49" s="7"/>
    </row>
    <row r="50" spans="2:15" x14ac:dyDescent="0.3">
      <c r="B50" s="5">
        <v>20</v>
      </c>
      <c r="C50" s="11">
        <v>3</v>
      </c>
      <c r="D50" s="1">
        <v>1</v>
      </c>
      <c r="E50" s="12">
        <v>1</v>
      </c>
      <c r="F50" s="50">
        <v>1</v>
      </c>
      <c r="G50" s="1">
        <v>1</v>
      </c>
      <c r="H50" s="51">
        <v>1</v>
      </c>
      <c r="I50" s="11">
        <v>3</v>
      </c>
      <c r="J50" s="1">
        <v>1</v>
      </c>
      <c r="K50" s="12">
        <v>1</v>
      </c>
      <c r="L50" s="50">
        <v>1</v>
      </c>
      <c r="M50" s="1">
        <v>1</v>
      </c>
      <c r="N50" s="12">
        <v>1</v>
      </c>
      <c r="O50" s="7"/>
    </row>
    <row r="51" spans="2:15" x14ac:dyDescent="0.3">
      <c r="B51" s="5">
        <v>21</v>
      </c>
      <c r="C51" s="11">
        <v>5</v>
      </c>
      <c r="D51" s="1">
        <v>1</v>
      </c>
      <c r="E51" s="12">
        <v>1</v>
      </c>
      <c r="F51" s="50">
        <v>1</v>
      </c>
      <c r="G51" s="1">
        <v>1</v>
      </c>
      <c r="H51" s="51">
        <v>1</v>
      </c>
      <c r="I51" s="11">
        <v>3</v>
      </c>
      <c r="J51" s="1">
        <v>1</v>
      </c>
      <c r="K51" s="12">
        <v>1</v>
      </c>
      <c r="L51" s="50">
        <v>1</v>
      </c>
      <c r="M51" s="1">
        <v>1</v>
      </c>
      <c r="N51" s="12">
        <v>1</v>
      </c>
      <c r="O51" s="7"/>
    </row>
    <row r="52" spans="2:15" x14ac:dyDescent="0.3">
      <c r="B52" s="5">
        <v>22</v>
      </c>
      <c r="C52" s="11">
        <v>3</v>
      </c>
      <c r="D52" s="1">
        <v>1</v>
      </c>
      <c r="E52" s="12">
        <v>1</v>
      </c>
      <c r="F52" s="50">
        <v>1</v>
      </c>
      <c r="G52" s="1">
        <v>1</v>
      </c>
      <c r="H52" s="51">
        <v>1</v>
      </c>
      <c r="I52" s="11">
        <v>3</v>
      </c>
      <c r="J52" s="1">
        <v>1</v>
      </c>
      <c r="K52" s="12">
        <v>3</v>
      </c>
      <c r="L52" s="50">
        <v>1</v>
      </c>
      <c r="M52" s="1">
        <v>1</v>
      </c>
      <c r="N52" s="12">
        <v>1</v>
      </c>
      <c r="O52" s="7"/>
    </row>
    <row r="53" spans="2:15" x14ac:dyDescent="0.3">
      <c r="B53" s="5">
        <v>23</v>
      </c>
      <c r="C53" s="11">
        <v>3</v>
      </c>
      <c r="D53" s="1">
        <v>1</v>
      </c>
      <c r="E53" s="12">
        <v>3</v>
      </c>
      <c r="F53" s="50">
        <v>1</v>
      </c>
      <c r="G53" s="1">
        <v>1</v>
      </c>
      <c r="H53" s="51">
        <v>1</v>
      </c>
      <c r="I53" s="11">
        <v>3</v>
      </c>
      <c r="J53" s="1">
        <v>1</v>
      </c>
      <c r="K53" s="12">
        <v>1</v>
      </c>
      <c r="L53" s="50">
        <v>1</v>
      </c>
      <c r="M53" s="1">
        <v>1</v>
      </c>
      <c r="N53" s="12">
        <v>1</v>
      </c>
      <c r="O53" s="7"/>
    </row>
    <row r="54" spans="2:15" x14ac:dyDescent="0.3">
      <c r="B54" s="5">
        <v>24</v>
      </c>
      <c r="C54" s="11">
        <v>4</v>
      </c>
      <c r="D54" s="1">
        <v>2</v>
      </c>
      <c r="E54" s="12">
        <v>2</v>
      </c>
      <c r="F54" s="50">
        <v>3</v>
      </c>
      <c r="G54" s="1">
        <v>1</v>
      </c>
      <c r="H54" s="51">
        <v>3</v>
      </c>
      <c r="I54" s="11">
        <v>2</v>
      </c>
      <c r="J54" s="1">
        <v>2</v>
      </c>
      <c r="K54" s="12">
        <v>2</v>
      </c>
      <c r="L54" s="50">
        <v>1</v>
      </c>
      <c r="M54" s="1">
        <v>1</v>
      </c>
      <c r="N54" s="12">
        <v>1</v>
      </c>
      <c r="O54" s="7"/>
    </row>
    <row r="55" spans="2:15" ht="15" thickBot="1" x14ac:dyDescent="0.35">
      <c r="B55" s="17">
        <v>25</v>
      </c>
      <c r="C55" s="13">
        <v>3</v>
      </c>
      <c r="D55" s="14">
        <v>1</v>
      </c>
      <c r="E55" s="15">
        <v>3</v>
      </c>
      <c r="F55" s="52">
        <v>4</v>
      </c>
      <c r="G55" s="14">
        <v>2</v>
      </c>
      <c r="H55" s="77">
        <v>4</v>
      </c>
      <c r="I55" s="13">
        <v>4</v>
      </c>
      <c r="J55" s="14">
        <v>2</v>
      </c>
      <c r="K55" s="15">
        <v>2</v>
      </c>
      <c r="L55" s="52">
        <v>2</v>
      </c>
      <c r="M55" s="14">
        <v>2</v>
      </c>
      <c r="N55" s="15">
        <v>2</v>
      </c>
      <c r="O55" s="7"/>
    </row>
    <row r="56" spans="2:15" ht="15" hidden="1" customHeight="1" thickBot="1" x14ac:dyDescent="0.35">
      <c r="B56" s="62" t="s">
        <v>18</v>
      </c>
      <c r="C56" s="63">
        <v>0</v>
      </c>
      <c r="D56" s="64">
        <v>0</v>
      </c>
      <c r="E56" s="65">
        <v>0</v>
      </c>
      <c r="F56" s="66">
        <v>0</v>
      </c>
      <c r="G56" s="67">
        <v>0</v>
      </c>
      <c r="H56" s="68">
        <v>0</v>
      </c>
      <c r="I56" s="69">
        <v>0</v>
      </c>
      <c r="J56" s="67">
        <v>0</v>
      </c>
      <c r="K56" s="70" t="s">
        <v>13</v>
      </c>
      <c r="L56" s="71">
        <v>0</v>
      </c>
      <c r="M56" s="64">
        <v>0</v>
      </c>
      <c r="N56" s="65">
        <v>0</v>
      </c>
      <c r="O56" s="7"/>
    </row>
    <row r="57" spans="2:15" x14ac:dyDescent="0.3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2:15" x14ac:dyDescent="0.3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mergeCells count="15">
    <mergeCell ref="O20:O21"/>
    <mergeCell ref="G11:H11"/>
    <mergeCell ref="I11:J11"/>
    <mergeCell ref="C29:E29"/>
    <mergeCell ref="F29:H29"/>
    <mergeCell ref="I29:K29"/>
    <mergeCell ref="L29:N29"/>
    <mergeCell ref="B29:B30"/>
    <mergeCell ref="C2:N2"/>
    <mergeCell ref="B20:B21"/>
    <mergeCell ref="C20:E20"/>
    <mergeCell ref="F20:H20"/>
    <mergeCell ref="I20:K20"/>
    <mergeCell ref="L20:N20"/>
    <mergeCell ref="B28:N28"/>
  </mergeCells>
  <pageMargins left="0.7" right="0.7" top="0.75" bottom="0.75" header="0.3" footer="0.3"/>
  <pageSetup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Joint Repait Quantities</vt:lpstr>
      <vt:lpstr>'Joint Repait Quantities'!Print_Area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Cuany, Nicolas</dc:creator>
  <cp:lastModifiedBy>Guido, Chris</cp:lastModifiedBy>
  <cp:lastPrinted>2021-12-03T16:07:01Z</cp:lastPrinted>
  <dcterms:created xsi:type="dcterms:W3CDTF">2021-11-15T20:41:30Z</dcterms:created>
  <dcterms:modified xsi:type="dcterms:W3CDTF">2021-12-15T14:41:19Z</dcterms:modified>
</cp:coreProperties>
</file>