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ddw\Documents\"/>
    </mc:Choice>
  </mc:AlternateContent>
  <bookViews>
    <workbookView xWindow="930" yWindow="0" windowWidth="10395" windowHeight="8730"/>
  </bookViews>
  <sheets>
    <sheet name="Reclamation Form" sheetId="20" r:id="rId1"/>
  </sheets>
  <calcPr calcId="152511"/>
</workbook>
</file>

<file path=xl/calcChain.xml><?xml version="1.0" encoding="utf-8"?>
<calcChain xmlns="http://schemas.openxmlformats.org/spreadsheetml/2006/main">
  <c r="K36" i="20" l="1"/>
  <c r="H36" i="20"/>
  <c r="F36" i="20"/>
  <c r="K54" i="20" l="1"/>
  <c r="H54" i="20"/>
  <c r="F54" i="20"/>
  <c r="K52" i="20"/>
  <c r="H52" i="20"/>
  <c r="F52" i="20"/>
  <c r="K49" i="20"/>
  <c r="H49" i="20"/>
  <c r="F49" i="20"/>
  <c r="K48" i="20"/>
  <c r="H48" i="20"/>
  <c r="F48" i="20"/>
  <c r="K42" i="20"/>
  <c r="F40" i="20"/>
  <c r="H40" i="20"/>
  <c r="H53" i="20"/>
  <c r="K53" i="20" s="1"/>
  <c r="H50" i="20"/>
  <c r="K50" i="20" s="1"/>
  <c r="K25" i="20"/>
  <c r="H25" i="20"/>
  <c r="H59" i="20"/>
  <c r="F42" i="20"/>
  <c r="K24" i="20"/>
  <c r="H24" i="20"/>
  <c r="H21" i="20"/>
  <c r="K21" i="20"/>
  <c r="F20" i="20"/>
  <c r="F22" i="20" s="1"/>
  <c r="F25" i="20" l="1"/>
  <c r="K40" i="20"/>
  <c r="K51" i="20" l="1"/>
  <c r="K20" i="20"/>
  <c r="K28" i="20" s="1"/>
  <c r="K22" i="20" l="1"/>
  <c r="H42" i="20"/>
  <c r="H20" i="20"/>
  <c r="H22" i="20" s="1"/>
  <c r="H28" i="20" l="1"/>
  <c r="F28" i="20"/>
  <c r="H51" i="20"/>
  <c r="F51" i="20"/>
</calcChain>
</file>

<file path=xl/sharedStrings.xml><?xml version="1.0" encoding="utf-8"?>
<sst xmlns="http://schemas.openxmlformats.org/spreadsheetml/2006/main" count="120" uniqueCount="115">
  <si>
    <t xml:space="preserve">RECLAMATION PERCENT COMPACTION  BY NUCLEAR GAUGE - DIRECT READ  </t>
  </si>
  <si>
    <t>File No.:</t>
  </si>
  <si>
    <t>Date:</t>
  </si>
  <si>
    <t>Project No.:</t>
  </si>
  <si>
    <t>Road No.:</t>
  </si>
  <si>
    <t>Contractor:</t>
  </si>
  <si>
    <t>SCDOT Gauge No.:</t>
  </si>
  <si>
    <t xml:space="preserve">Material &amp; Depth: </t>
  </si>
  <si>
    <t>Test No.</t>
  </si>
  <si>
    <t>Location of Test</t>
  </si>
  <si>
    <t>Station No.:</t>
  </si>
  <si>
    <t>Actual Elevation</t>
  </si>
  <si>
    <t>Offset:</t>
  </si>
  <si>
    <t xml:space="preserve">CMRB Field Density (SC-T-33) </t>
  </si>
  <si>
    <t>A.</t>
  </si>
  <si>
    <t>Density Count (from gauge)</t>
  </si>
  <si>
    <t>B.</t>
  </si>
  <si>
    <t>Wet Density, "pcf" (from gauge)</t>
  </si>
  <si>
    <t>C.</t>
  </si>
  <si>
    <t xml:space="preserve">Dry Density, "pcf" </t>
  </si>
  <si>
    <t>D.</t>
  </si>
  <si>
    <t xml:space="preserve">Lab Maximum Dry Density "pcf" </t>
  </si>
  <si>
    <t>(lab proctor)</t>
  </si>
  <si>
    <t>E.</t>
  </si>
  <si>
    <t>Percent Compaction</t>
  </si>
  <si>
    <t>F.</t>
  </si>
  <si>
    <t>Percent Density Targets</t>
  </si>
  <si>
    <t>G.</t>
  </si>
  <si>
    <t>Lab Optimum Moisture</t>
  </si>
  <si>
    <t>H.</t>
  </si>
  <si>
    <t>Field  Moisture</t>
  </si>
  <si>
    <t>J.</t>
  </si>
  <si>
    <t>Field Verification Required</t>
  </si>
  <si>
    <t>Yes or No</t>
  </si>
  <si>
    <t>K.</t>
  </si>
  <si>
    <t>Maximum Dry Density "pcf"</t>
  </si>
  <si>
    <t>L.</t>
  </si>
  <si>
    <t>M.</t>
  </si>
  <si>
    <t>Percent Minimum Density Required</t>
  </si>
  <si>
    <t>N.</t>
  </si>
  <si>
    <t>Optimum Moisture Content "pcf"</t>
  </si>
  <si>
    <t>P.</t>
  </si>
  <si>
    <t>Pass / Fail</t>
  </si>
  <si>
    <t xml:space="preserve">Pan Dry Calculations (SC-T-23) </t>
  </si>
  <si>
    <t>Q.</t>
  </si>
  <si>
    <t>Pan Weight</t>
  </si>
  <si>
    <t>R.</t>
  </si>
  <si>
    <t>Wet Weight [Sample + Pan]</t>
  </si>
  <si>
    <t>S.</t>
  </si>
  <si>
    <t>Dry Weight  [Sample + Pan]</t>
  </si>
  <si>
    <t>T.</t>
  </si>
  <si>
    <t>Moisture Calculation % (Pan Dry)</t>
  </si>
  <si>
    <t>U.</t>
  </si>
  <si>
    <t xml:space="preserve">Wgt. Of Mold &amp; Soil, "gms" </t>
  </si>
  <si>
    <t>V.</t>
  </si>
  <si>
    <t>Wgt. Of Mold "gms"</t>
  </si>
  <si>
    <t>W,</t>
  </si>
  <si>
    <t xml:space="preserve">Wgt. Of Soil, "gms" </t>
  </si>
  <si>
    <t>X.</t>
  </si>
  <si>
    <t>Mold k Factor</t>
  </si>
  <si>
    <t>Y.</t>
  </si>
  <si>
    <t xml:space="preserve">Wet Density, "pcf" </t>
  </si>
  <si>
    <t>Z.</t>
  </si>
  <si>
    <t>Moisture, % (Speedy Moisture)</t>
  </si>
  <si>
    <t>AA.</t>
  </si>
  <si>
    <t>(SC-T-29 Chart)</t>
  </si>
  <si>
    <t>AB.</t>
  </si>
  <si>
    <t>Optimum Moisture %</t>
  </si>
  <si>
    <t xml:space="preserve">Oversize Material Determination (SC-T-27) </t>
  </si>
  <si>
    <t>AC.</t>
  </si>
  <si>
    <t>(run K over #4 sieve)</t>
  </si>
  <si>
    <t>AD.</t>
  </si>
  <si>
    <t>Percent of +4 Material</t>
  </si>
  <si>
    <t>AE.</t>
  </si>
  <si>
    <t>Percent of  -4 Material</t>
  </si>
  <si>
    <t>AF.</t>
  </si>
  <si>
    <t xml:space="preserve">Gs of +4 Material </t>
  </si>
  <si>
    <t>(provided)</t>
  </si>
  <si>
    <t>AG.</t>
  </si>
  <si>
    <t>Density of Plus # 4 Material "pcf"</t>
  </si>
  <si>
    <t>AH.</t>
  </si>
  <si>
    <t>Corrected Maximum Dry Density "pcf"</t>
  </si>
  <si>
    <t>AI.</t>
  </si>
  <si>
    <t xml:space="preserve">OMC of +4 Material </t>
  </si>
  <si>
    <t>AJ.</t>
  </si>
  <si>
    <t>Corrected Optimum Moisture Content %</t>
  </si>
  <si>
    <t xml:space="preserve">Remarks: </t>
  </si>
  <si>
    <t>Notes: Oversize Correction is required when 10% or more material is retained on the No.4 sieve.</t>
  </si>
  <si>
    <t>Certified Inspector:</t>
  </si>
  <si>
    <t>Signature:</t>
  </si>
  <si>
    <t>[(C*100) / D]</t>
  </si>
  <si>
    <t>T</t>
  </si>
  <si>
    <t>D or AH</t>
  </si>
  <si>
    <t>[(C*100) / K]</t>
  </si>
  <si>
    <t>(U - V)</t>
  </si>
  <si>
    <t>(X * W)</t>
  </si>
  <si>
    <t>(100 - AD)</t>
  </si>
  <si>
    <t>(AF*62.4)</t>
  </si>
  <si>
    <r>
      <rPr>
        <u/>
        <sz val="8"/>
        <rFont val="Arial"/>
        <family val="2"/>
      </rPr>
      <t>AA*AG*100</t>
    </r>
    <r>
      <rPr>
        <sz val="8"/>
        <rFont val="Arial"/>
        <family val="2"/>
      </rPr>
      <t xml:space="preserve"> [(AD*AA)+(AE*AG)]</t>
    </r>
  </si>
  <si>
    <t>G or AJ</t>
  </si>
  <si>
    <r>
      <t>[(AD*AI)+(AE*AB)]</t>
    </r>
    <r>
      <rPr>
        <sz val="8"/>
        <rFont val="Arial"/>
        <family val="2"/>
      </rPr>
      <t xml:space="preserve"> 100</t>
    </r>
  </si>
  <si>
    <t xml:space="preserve">    (B*100) / (100+T)  </t>
  </si>
  <si>
    <t>Wt. Of Sample Retained on #4</t>
  </si>
  <si>
    <t>[(AC)*100] / (S-Q)</t>
  </si>
  <si>
    <t>Std. Count PM</t>
  </si>
  <si>
    <t>Std. Count AM</t>
  </si>
  <si>
    <t>Density:</t>
  </si>
  <si>
    <t>Moisture:</t>
  </si>
  <si>
    <r>
      <t xml:space="preserve">One Point Proctor (SC-T-29), </t>
    </r>
    <r>
      <rPr>
        <b/>
        <i/>
        <sz val="9"/>
        <rFont val="Arial"/>
        <family val="2"/>
      </rPr>
      <t>**if needed (see line F)**</t>
    </r>
  </si>
  <si>
    <t>Yes</t>
  </si>
  <si>
    <t>No</t>
  </si>
  <si>
    <t>Pass</t>
  </si>
  <si>
    <t>Fail</t>
  </si>
  <si>
    <t xml:space="preserve"> [100* (R-S)] / (S-Q)</t>
  </si>
  <si>
    <t>Form  300.06 (Rev. 03-18))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</si>
</sst>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mmmm\ dd\,\ yyyy"/>
    <numFmt numFmtId="166" formatCode="0.00000"/>
    <numFmt numFmtId="167" formatCode="0.000"/>
    <numFmt numFmtId="168" formatCode="0.000000"/>
  </numFmts>
  <fonts count="1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Lucida Handwriting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8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2" fillId="0" borderId="0" xfId="0" applyFont="1" applyProtection="1"/>
    <xf numFmtId="0" fontId="0" fillId="0" borderId="0" xfId="0" applyProtection="1"/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0" fontId="0" fillId="2" borderId="3" xfId="0" applyFill="1" applyBorder="1" applyProtection="1"/>
    <xf numFmtId="0" fontId="0" fillId="2" borderId="2" xfId="0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7" xfId="0" applyFill="1" applyBorder="1" applyAlignment="1" applyProtection="1">
      <alignment horizontal="right"/>
    </xf>
    <xf numFmtId="0" fontId="0" fillId="2" borderId="18" xfId="0" applyFill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2" borderId="0" xfId="0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/>
    </xf>
    <xf numFmtId="0" fontId="4" fillId="0" borderId="10" xfId="0" applyFont="1" applyBorder="1" applyAlignment="1" applyProtection="1"/>
    <xf numFmtId="0" fontId="4" fillId="0" borderId="8" xfId="0" applyFont="1" applyBorder="1" applyAlignment="1" applyProtection="1"/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2" borderId="10" xfId="0" applyFont="1" applyFill="1" applyBorder="1" applyProtection="1"/>
    <xf numFmtId="0" fontId="4" fillId="2" borderId="8" xfId="0" applyFont="1" applyFill="1" applyBorder="1" applyProtection="1"/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/>
    </xf>
    <xf numFmtId="0" fontId="4" fillId="2" borderId="12" xfId="0" applyFont="1" applyFill="1" applyBorder="1" applyProtection="1"/>
    <xf numFmtId="0" fontId="4" fillId="2" borderId="13" xfId="0" applyFont="1" applyFill="1" applyBorder="1" applyProtection="1"/>
    <xf numFmtId="0" fontId="4" fillId="2" borderId="6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12" xfId="0" applyFont="1" applyFill="1" applyBorder="1" applyAlignment="1" applyProtection="1"/>
    <xf numFmtId="0" fontId="0" fillId="0" borderId="3" xfId="0" applyBorder="1" applyProtection="1"/>
    <xf numFmtId="0" fontId="2" fillId="2" borderId="3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165" fontId="2" fillId="0" borderId="0" xfId="0" applyNumberFormat="1" applyFont="1" applyBorder="1" applyAlignment="1" applyProtection="1"/>
    <xf numFmtId="49" fontId="2" fillId="2" borderId="0" xfId="0" applyNumberFormat="1" applyFont="1" applyFill="1" applyBorder="1" applyAlignment="1" applyProtection="1"/>
    <xf numFmtId="49" fontId="0" fillId="2" borderId="0" xfId="0" applyNumberFormat="1" applyFill="1" applyBorder="1" applyAlignment="1" applyProtection="1"/>
    <xf numFmtId="49" fontId="0" fillId="2" borderId="2" xfId="0" applyNumberFormat="1" applyFill="1" applyBorder="1" applyAlignment="1" applyProtection="1"/>
    <xf numFmtId="0" fontId="2" fillId="2" borderId="0" xfId="1" applyFill="1" applyBorder="1" applyAlignment="1" applyProtection="1"/>
    <xf numFmtId="0" fontId="2" fillId="2" borderId="2" xfId="1" applyFill="1" applyBorder="1" applyAlignment="1" applyProtection="1"/>
    <xf numFmtId="0" fontId="9" fillId="2" borderId="0" xfId="1" applyFont="1" applyFill="1" applyBorder="1" applyAlignment="1" applyProtection="1">
      <alignment horizontal="right"/>
    </xf>
    <xf numFmtId="0" fontId="0" fillId="2" borderId="12" xfId="0" applyFill="1" applyBorder="1" applyAlignment="1" applyProtection="1"/>
    <xf numFmtId="0" fontId="0" fillId="2" borderId="2" xfId="0" applyFill="1" applyBorder="1" applyAlignment="1" applyProtection="1"/>
    <xf numFmtId="0" fontId="2" fillId="2" borderId="0" xfId="1" applyFill="1" applyBorder="1" applyAlignment="1" applyProtection="1">
      <alignment horizontal="center"/>
    </xf>
    <xf numFmtId="0" fontId="2" fillId="2" borderId="12" xfId="1" applyFill="1" applyBorder="1" applyAlignment="1" applyProtection="1">
      <alignment horizontal="center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/>
    <xf numFmtId="0" fontId="3" fillId="0" borderId="12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/>
    <xf numFmtId="0" fontId="3" fillId="0" borderId="8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4" fillId="0" borderId="8" xfId="0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/>
    </xf>
    <xf numFmtId="0" fontId="0" fillId="0" borderId="0" xfId="0" applyAlignment="1" applyProtection="1"/>
    <xf numFmtId="49" fontId="2" fillId="3" borderId="4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64" fontId="4" fillId="4" borderId="9" xfId="0" applyNumberFormat="1" applyFont="1" applyFill="1" applyBorder="1" applyAlignment="1" applyProtection="1">
      <alignment horizontal="center" vertical="center"/>
    </xf>
    <xf numFmtId="164" fontId="4" fillId="4" borderId="8" xfId="0" applyNumberFormat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164" fontId="4" fillId="4" borderId="9" xfId="0" applyNumberFormat="1" applyFont="1" applyFill="1" applyBorder="1" applyAlignment="1" applyProtection="1">
      <alignment horizontal="center"/>
    </xf>
    <xf numFmtId="164" fontId="4" fillId="4" borderId="8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164" fontId="4" fillId="4" borderId="10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164" fontId="2" fillId="3" borderId="9" xfId="0" applyNumberFormat="1" applyFon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2" fillId="3" borderId="11" xfId="0" applyNumberFormat="1" applyFont="1" applyFill="1" applyBorder="1" applyAlignment="1" applyProtection="1">
      <alignment horizontal="left" vertical="top" wrapText="1"/>
      <protection locked="0"/>
    </xf>
    <xf numFmtId="49" fontId="2" fillId="3" borderId="0" xfId="0" applyNumberFormat="1" applyFont="1" applyFill="1" applyBorder="1" applyAlignment="1" applyProtection="1">
      <alignment horizontal="left" vertical="top" wrapText="1"/>
      <protection locked="0"/>
    </xf>
    <xf numFmtId="49" fontId="2" fillId="3" borderId="12" xfId="0" applyNumberFormat="1" applyFont="1" applyFill="1" applyBorder="1" applyAlignment="1" applyProtection="1">
      <alignment horizontal="left" vertical="top" wrapText="1"/>
      <protection locked="0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3" xfId="0" applyNumberFormat="1" applyFont="1" applyFill="1" applyBorder="1" applyAlignment="1" applyProtection="1">
      <alignment horizontal="left" vertical="top" wrapText="1"/>
      <protection locked="0"/>
    </xf>
    <xf numFmtId="49" fontId="2" fillId="3" borderId="2" xfId="0" applyNumberFormat="1" applyFont="1" applyFill="1" applyBorder="1" applyAlignment="1" applyProtection="1">
      <alignment horizontal="left" vertical="top" wrapText="1"/>
      <protection locked="0"/>
    </xf>
    <xf numFmtId="168" fontId="4" fillId="3" borderId="9" xfId="0" applyNumberFormat="1" applyFont="1" applyFill="1" applyBorder="1" applyAlignment="1" applyProtection="1">
      <alignment horizontal="center" vertical="center"/>
      <protection locked="0"/>
    </xf>
    <xf numFmtId="168" fontId="4" fillId="3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/>
    <xf numFmtId="0" fontId="0" fillId="0" borderId="5" xfId="0" applyBorder="1" applyAlignment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164" fontId="4" fillId="3" borderId="22" xfId="0" applyNumberFormat="1" applyFont="1" applyFill="1" applyBorder="1" applyAlignment="1" applyProtection="1">
      <alignment horizontal="center" vertical="center"/>
      <protection locked="0"/>
    </xf>
    <xf numFmtId="164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</xf>
    <xf numFmtId="164" fontId="4" fillId="4" borderId="11" xfId="0" applyNumberFormat="1" applyFont="1" applyFill="1" applyBorder="1" applyAlignment="1" applyProtection="1">
      <alignment horizontal="center" vertical="center"/>
    </xf>
    <xf numFmtId="164" fontId="4" fillId="4" borderId="13" xfId="0" applyNumberFormat="1" applyFont="1" applyFill="1" applyBorder="1" applyAlignment="1" applyProtection="1">
      <alignment horizontal="center" vertical="center"/>
    </xf>
    <xf numFmtId="164" fontId="4" fillId="4" borderId="16" xfId="0" applyNumberFormat="1" applyFont="1" applyFill="1" applyBorder="1" applyAlignment="1" applyProtection="1">
      <alignment horizontal="center" vertical="center"/>
    </xf>
    <xf numFmtId="164" fontId="4" fillId="4" borderId="18" xfId="0" applyNumberFormat="1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164" fontId="4" fillId="3" borderId="22" xfId="0" applyNumberFormat="1" applyFont="1" applyFill="1" applyBorder="1" applyAlignment="1" applyProtection="1">
      <alignment horizontal="center"/>
      <protection locked="0"/>
    </xf>
    <xf numFmtId="164" fontId="4" fillId="3" borderId="30" xfId="0" applyNumberFormat="1" applyFont="1" applyFill="1" applyBorder="1" applyAlignment="1" applyProtection="1">
      <alignment horizontal="center"/>
      <protection locked="0"/>
    </xf>
    <xf numFmtId="164" fontId="4" fillId="3" borderId="23" xfId="0" applyNumberFormat="1" applyFont="1" applyFill="1" applyBorder="1" applyAlignment="1" applyProtection="1">
      <alignment horizontal="center"/>
      <protection locked="0"/>
    </xf>
    <xf numFmtId="164" fontId="4" fillId="3" borderId="9" xfId="0" applyNumberFormat="1" applyFont="1" applyFill="1" applyBorder="1" applyAlignment="1" applyProtection="1">
      <alignment horizontal="center"/>
      <protection locked="0"/>
    </xf>
    <xf numFmtId="164" fontId="4" fillId="3" borderId="10" xfId="0" applyNumberFormat="1" applyFont="1" applyFill="1" applyBorder="1" applyAlignment="1" applyProtection="1">
      <alignment horizontal="center"/>
      <protection locked="0"/>
    </xf>
    <xf numFmtId="164" fontId="4" fillId="3" borderId="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/>
    </xf>
    <xf numFmtId="0" fontId="7" fillId="0" borderId="10" xfId="0" applyFont="1" applyFill="1" applyBorder="1" applyAlignment="1" applyProtection="1">
      <alignment wrapText="1"/>
    </xf>
    <xf numFmtId="0" fontId="4" fillId="0" borderId="10" xfId="0" applyFont="1" applyFill="1" applyBorder="1" applyAlignment="1" applyProtection="1"/>
    <xf numFmtId="0" fontId="7" fillId="0" borderId="10" xfId="0" applyFont="1" applyFill="1" applyBorder="1" applyAlignment="1" applyProtection="1">
      <alignment horizontal="left" vertical="top" wrapText="1"/>
    </xf>
    <xf numFmtId="167" fontId="4" fillId="0" borderId="9" xfId="0" applyNumberFormat="1" applyFont="1" applyFill="1" applyBorder="1" applyAlignment="1" applyProtection="1">
      <alignment horizontal="center"/>
    </xf>
    <xf numFmtId="167" fontId="4" fillId="0" borderId="8" xfId="0" applyNumberFormat="1" applyFont="1" applyFill="1" applyBorder="1" applyAlignment="1" applyProtection="1">
      <alignment horizontal="center"/>
    </xf>
    <xf numFmtId="1" fontId="4" fillId="4" borderId="9" xfId="0" applyNumberFormat="1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4" fillId="3" borderId="13" xfId="0" applyNumberFormat="1" applyFont="1" applyFill="1" applyBorder="1" applyAlignment="1" applyProtection="1">
      <alignment horizontal="center" vertical="center"/>
      <protection locked="0"/>
    </xf>
    <xf numFmtId="1" fontId="4" fillId="4" borderId="11" xfId="0" applyNumberFormat="1" applyFont="1" applyFill="1" applyBorder="1" applyAlignment="1" applyProtection="1">
      <alignment horizontal="center" vertical="center"/>
    </xf>
    <xf numFmtId="1" fontId="4" fillId="4" borderId="13" xfId="0" applyNumberFormat="1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166" fontId="4" fillId="3" borderId="9" xfId="0" applyNumberFormat="1" applyFont="1" applyFill="1" applyBorder="1" applyAlignment="1" applyProtection="1">
      <alignment horizontal="center" vertical="center"/>
      <protection locked="0"/>
    </xf>
    <xf numFmtId="166" fontId="4" fillId="3" borderId="10" xfId="0" applyNumberFormat="1" applyFont="1" applyFill="1" applyBorder="1" applyAlignment="1" applyProtection="1">
      <alignment horizontal="center" vertical="center"/>
      <protection locked="0"/>
    </xf>
    <xf numFmtId="166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3" borderId="10" xfId="0" applyNumberFormat="1" applyFont="1" applyFill="1" applyBorder="1" applyAlignment="1" applyProtection="1">
      <alignment horizontal="center" vertical="center"/>
      <protection locked="0"/>
    </xf>
    <xf numFmtId="164" fontId="4" fillId="3" borderId="26" xfId="0" applyNumberFormat="1" applyFont="1" applyFill="1" applyBorder="1" applyAlignment="1" applyProtection="1">
      <alignment horizontal="center" vertical="center"/>
      <protection locked="0"/>
    </xf>
    <xf numFmtId="164" fontId="4" fillId="3" borderId="24" xfId="0" applyNumberFormat="1" applyFont="1" applyFill="1" applyBorder="1" applyAlignment="1" applyProtection="1">
      <alignment horizontal="center" vertical="center"/>
      <protection locked="0"/>
    </xf>
    <xf numFmtId="164" fontId="4" fillId="3" borderId="27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4" fontId="2" fillId="3" borderId="26" xfId="0" applyNumberFormat="1" applyFont="1" applyFill="1" applyBorder="1" applyAlignment="1" applyProtection="1">
      <alignment horizontal="center"/>
      <protection locked="0"/>
    </xf>
    <xf numFmtId="164" fontId="0" fillId="3" borderId="27" xfId="0" applyNumberForma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164" fontId="4" fillId="4" borderId="26" xfId="0" applyNumberFormat="1" applyFont="1" applyFill="1" applyBorder="1" applyAlignment="1" applyProtection="1">
      <alignment horizontal="center" vertical="center"/>
    </xf>
    <xf numFmtId="164" fontId="4" fillId="4" borderId="27" xfId="0" applyNumberFormat="1" applyFont="1" applyFill="1" applyBorder="1" applyAlignment="1" applyProtection="1">
      <alignment horizontal="center" vertical="center"/>
    </xf>
    <xf numFmtId="164" fontId="4" fillId="3" borderId="30" xfId="0" applyNumberFormat="1" applyFont="1" applyFill="1" applyBorder="1" applyAlignment="1" applyProtection="1">
      <alignment horizontal="center" vertical="center"/>
      <protection locked="0"/>
    </xf>
    <xf numFmtId="164" fontId="4" fillId="4" borderId="24" xfId="0" applyNumberFormat="1" applyFont="1" applyFill="1" applyBorder="1" applyAlignment="1" applyProtection="1">
      <alignment horizontal="center" vertical="center"/>
    </xf>
    <xf numFmtId="167" fontId="4" fillId="0" borderId="10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center"/>
    </xf>
    <xf numFmtId="1" fontId="4" fillId="4" borderId="10" xfId="0" applyNumberFormat="1" applyFont="1" applyFill="1" applyBorder="1" applyAlignment="1" applyProtection="1">
      <alignment horizontal="center"/>
    </xf>
    <xf numFmtId="1" fontId="4" fillId="4" borderId="8" xfId="0" applyNumberFormat="1" applyFont="1" applyFill="1" applyBorder="1" applyAlignment="1" applyProtection="1">
      <alignment horizontal="center"/>
    </xf>
    <xf numFmtId="1" fontId="4" fillId="4" borderId="9" xfId="0" applyNumberFormat="1" applyFont="1" applyFill="1" applyBorder="1" applyAlignment="1" applyProtection="1">
      <alignment horizontal="center" vertical="center"/>
    </xf>
    <xf numFmtId="1" fontId="4" fillId="4" borderId="10" xfId="0" applyNumberFormat="1" applyFont="1" applyFill="1" applyBorder="1" applyAlignment="1" applyProtection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</xf>
    <xf numFmtId="0" fontId="2" fillId="0" borderId="9" xfId="1" applyFill="1" applyBorder="1" applyAlignment="1" applyProtection="1">
      <alignment horizontal="center"/>
    </xf>
    <xf numFmtId="0" fontId="2" fillId="0" borderId="8" xfId="1" applyFill="1" applyBorder="1" applyAlignment="1" applyProtection="1">
      <alignment horizontal="center"/>
    </xf>
    <xf numFmtId="1" fontId="2" fillId="3" borderId="10" xfId="1" applyNumberFormat="1" applyFill="1" applyBorder="1" applyAlignment="1" applyProtection="1">
      <alignment horizontal="center"/>
      <protection locked="0"/>
    </xf>
    <xf numFmtId="1" fontId="2" fillId="3" borderId="8" xfId="1" applyNumberFormat="1" applyFill="1" applyBorder="1" applyAlignment="1" applyProtection="1">
      <alignment horizontal="center"/>
      <protection locked="0"/>
    </xf>
    <xf numFmtId="1" fontId="2" fillId="3" borderId="9" xfId="1" applyNumberFormat="1" applyFill="1" applyBorder="1" applyAlignment="1" applyProtection="1">
      <alignment horizontal="center"/>
      <protection locked="0"/>
    </xf>
    <xf numFmtId="0" fontId="2" fillId="0" borderId="10" xfId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center"/>
      <protection locked="0"/>
    </xf>
    <xf numFmtId="49" fontId="2" fillId="3" borderId="8" xfId="0" applyNumberFormat="1" applyFont="1" applyFill="1" applyBorder="1" applyAlignment="1" applyProtection="1">
      <alignment horizontal="center"/>
      <protection locked="0"/>
    </xf>
    <xf numFmtId="164" fontId="2" fillId="3" borderId="10" xfId="0" applyNumberFormat="1" applyFont="1" applyFill="1" applyBorder="1" applyAlignment="1" applyProtection="1">
      <alignment horizontal="center"/>
      <protection locked="0"/>
    </xf>
    <xf numFmtId="164" fontId="2" fillId="3" borderId="8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7" xfId="0" applyNumberFormat="1" applyFon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24" xfId="0" applyNumberFormat="1" applyFill="1" applyBorder="1" applyAlignment="1" applyProtection="1">
      <alignment horizontal="center"/>
      <protection locked="0"/>
    </xf>
    <xf numFmtId="1" fontId="4" fillId="3" borderId="22" xfId="0" applyNumberFormat="1" applyFont="1" applyFill="1" applyBorder="1" applyAlignment="1" applyProtection="1">
      <alignment horizontal="center"/>
      <protection locked="0"/>
    </xf>
    <xf numFmtId="1" fontId="4" fillId="3" borderId="30" xfId="0" applyNumberFormat="1" applyFont="1" applyFill="1" applyBorder="1" applyAlignment="1" applyProtection="1">
      <alignment horizontal="center"/>
      <protection locked="0"/>
    </xf>
    <xf numFmtId="1" fontId="4" fillId="3" borderId="23" xfId="0" applyNumberFormat="1" applyFont="1" applyFill="1" applyBorder="1" applyAlignment="1" applyProtection="1">
      <alignment horizontal="center"/>
      <protection locked="0"/>
    </xf>
    <xf numFmtId="164" fontId="4" fillId="4" borderId="1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3 2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tabSelected="1" view="pageLayout" zoomScaleNormal="86" workbookViewId="0">
      <selection activeCell="A2" sqref="A2:M2"/>
    </sheetView>
  </sheetViews>
  <sheetFormatPr defaultRowHeight="12.75" x14ac:dyDescent="0.2"/>
  <cols>
    <col min="1" max="1" width="8.7109375" style="4" customWidth="1"/>
    <col min="2" max="2" width="10.140625" style="4" customWidth="1"/>
    <col min="3" max="3" width="7.7109375" style="4" customWidth="1"/>
    <col min="4" max="4" width="7" style="4" customWidth="1"/>
    <col min="5" max="5" width="14.5703125" style="4" customWidth="1"/>
    <col min="6" max="6" width="9.5703125" style="4" customWidth="1"/>
    <col min="7" max="7" width="12" style="4" customWidth="1"/>
    <col min="8" max="8" width="6.140625" style="4" customWidth="1"/>
    <col min="9" max="9" width="7.28515625" style="4" customWidth="1"/>
    <col min="10" max="10" width="9.28515625" style="4" customWidth="1"/>
    <col min="11" max="11" width="4.7109375" style="4" customWidth="1"/>
    <col min="12" max="12" width="7.85546875" style="4" customWidth="1"/>
    <col min="13" max="13" width="8.5703125" style="4" customWidth="1"/>
    <col min="14" max="14" width="1.140625" style="4" customWidth="1"/>
    <col min="15" max="16384" width="9.140625" style="4"/>
  </cols>
  <sheetData>
    <row r="1" spans="1:17" x14ac:dyDescent="0.2">
      <c r="A1" s="3" t="s">
        <v>114</v>
      </c>
    </row>
    <row r="2" spans="1:17" ht="18" x14ac:dyDescent="0.2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7" ht="18" hidden="1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7" x14ac:dyDescent="0.2">
      <c r="A4" s="8" t="s">
        <v>1</v>
      </c>
      <c r="B4" s="110"/>
      <c r="C4" s="111"/>
      <c r="D4" s="64" t="s">
        <v>2</v>
      </c>
      <c r="E4" s="87"/>
      <c r="F4" s="65" t="s">
        <v>3</v>
      </c>
      <c r="G4" s="110"/>
      <c r="H4" s="111"/>
      <c r="I4" s="111"/>
      <c r="J4" s="76" t="s">
        <v>4</v>
      </c>
      <c r="K4" s="110"/>
      <c r="L4" s="111"/>
      <c r="M4" s="134"/>
    </row>
    <row r="5" spans="1:17" x14ac:dyDescent="0.2">
      <c r="A5" s="69"/>
      <c r="F5" s="231"/>
      <c r="G5" s="232"/>
      <c r="H5" s="232"/>
      <c r="I5" s="77"/>
      <c r="J5" s="78"/>
      <c r="K5" s="78"/>
      <c r="L5" s="78"/>
      <c r="M5" s="79"/>
    </row>
    <row r="6" spans="1:17" x14ac:dyDescent="0.2">
      <c r="A6" s="70" t="s">
        <v>5</v>
      </c>
      <c r="B6" s="110"/>
      <c r="C6" s="111"/>
      <c r="D6" s="111"/>
      <c r="E6" s="111"/>
      <c r="F6" s="231"/>
      <c r="G6" s="231"/>
      <c r="H6" s="231"/>
      <c r="I6" s="77"/>
      <c r="J6" s="78"/>
      <c r="K6" s="78"/>
      <c r="L6" s="78"/>
      <c r="M6" s="79"/>
    </row>
    <row r="7" spans="1:17" ht="11.25" customHeight="1" x14ac:dyDescent="0.2">
      <c r="A7" s="69"/>
      <c r="F7" s="74"/>
      <c r="G7" s="80"/>
      <c r="H7" s="81"/>
      <c r="I7" s="230" t="s">
        <v>105</v>
      </c>
      <c r="J7" s="226"/>
      <c r="K7" s="225" t="s">
        <v>104</v>
      </c>
      <c r="L7" s="226"/>
      <c r="M7" s="79"/>
    </row>
    <row r="8" spans="1:17" ht="12.75" customHeight="1" x14ac:dyDescent="0.2">
      <c r="A8" s="108" t="s">
        <v>6</v>
      </c>
      <c r="B8" s="109"/>
      <c r="C8" s="110"/>
      <c r="D8" s="111"/>
      <c r="E8" s="111"/>
      <c r="F8" s="1"/>
      <c r="G8" s="82" t="s">
        <v>106</v>
      </c>
      <c r="H8" s="81"/>
      <c r="I8" s="227"/>
      <c r="J8" s="228"/>
      <c r="K8" s="229"/>
      <c r="L8" s="228"/>
      <c r="M8" s="10"/>
    </row>
    <row r="9" spans="1:17" ht="17.25" customHeight="1" x14ac:dyDescent="0.2">
      <c r="A9" s="66"/>
      <c r="B9" s="67"/>
      <c r="C9" s="68"/>
      <c r="D9" s="83"/>
      <c r="E9" s="83"/>
      <c r="F9" s="75"/>
      <c r="G9" s="82" t="s">
        <v>107</v>
      </c>
      <c r="H9" s="81"/>
      <c r="I9" s="227"/>
      <c r="J9" s="228"/>
      <c r="K9" s="229"/>
      <c r="L9" s="228"/>
      <c r="M9" s="84"/>
    </row>
    <row r="10" spans="1:17" ht="13.5" customHeight="1" x14ac:dyDescent="0.2">
      <c r="A10" s="108" t="s">
        <v>7</v>
      </c>
      <c r="B10" s="109"/>
      <c r="C10" s="110"/>
      <c r="D10" s="111"/>
      <c r="E10" s="111"/>
      <c r="F10" s="75"/>
      <c r="G10" s="85"/>
      <c r="H10" s="85"/>
      <c r="K10" s="86"/>
      <c r="L10" s="86"/>
      <c r="M10" s="84"/>
    </row>
    <row r="11" spans="1:17" ht="6.75" hidden="1" customHeight="1" thickBot="1" x14ac:dyDescent="0.25">
      <c r="A11" s="11"/>
      <c r="B11" s="12"/>
      <c r="C11" s="12"/>
      <c r="D11" s="12"/>
      <c r="E11" s="13"/>
      <c r="F11" s="12"/>
      <c r="G11" s="12"/>
      <c r="H11" s="12"/>
      <c r="I11" s="12"/>
      <c r="J11" s="13"/>
      <c r="K11" s="13"/>
      <c r="L11" s="12"/>
      <c r="M11" s="14"/>
    </row>
    <row r="12" spans="1:17" ht="9" customHeight="1" x14ac:dyDescent="0.2">
      <c r="A12" s="9"/>
      <c r="B12" s="1"/>
      <c r="C12" s="1"/>
      <c r="D12" s="1"/>
      <c r="E12" s="18"/>
      <c r="F12" s="1"/>
      <c r="G12" s="1"/>
      <c r="H12" s="1"/>
      <c r="I12" s="1"/>
      <c r="J12" s="1"/>
      <c r="K12" s="1"/>
      <c r="L12" s="1"/>
      <c r="M12" s="10"/>
    </row>
    <row r="13" spans="1:17" ht="12.75" customHeight="1" x14ac:dyDescent="0.2">
      <c r="A13" s="143" t="s">
        <v>8</v>
      </c>
      <c r="B13" s="144"/>
      <c r="C13" s="144"/>
      <c r="D13" s="144"/>
      <c r="E13" s="144"/>
      <c r="F13" s="119">
        <v>1</v>
      </c>
      <c r="G13" s="121"/>
      <c r="H13" s="119">
        <v>2</v>
      </c>
      <c r="I13" s="120"/>
      <c r="J13" s="121"/>
      <c r="K13" s="119">
        <v>3</v>
      </c>
      <c r="L13" s="120"/>
      <c r="M13" s="121"/>
    </row>
    <row r="14" spans="1:17" x14ac:dyDescent="0.2">
      <c r="A14" s="145" t="s">
        <v>9</v>
      </c>
      <c r="B14" s="127" t="s">
        <v>10</v>
      </c>
      <c r="C14" s="128"/>
      <c r="D14" s="128"/>
      <c r="E14" s="129"/>
      <c r="F14" s="130"/>
      <c r="G14" s="131"/>
      <c r="H14" s="130"/>
      <c r="I14" s="234"/>
      <c r="J14" s="235"/>
      <c r="K14" s="130"/>
      <c r="L14" s="240"/>
      <c r="M14" s="131"/>
    </row>
    <row r="15" spans="1:17" x14ac:dyDescent="0.2">
      <c r="A15" s="146"/>
      <c r="B15" s="127" t="s">
        <v>11</v>
      </c>
      <c r="C15" s="128"/>
      <c r="D15" s="128"/>
      <c r="E15" s="129"/>
      <c r="F15" s="132"/>
      <c r="G15" s="133"/>
      <c r="H15" s="132"/>
      <c r="I15" s="236"/>
      <c r="J15" s="237"/>
      <c r="K15" s="241"/>
      <c r="L15" s="242"/>
      <c r="M15" s="133"/>
      <c r="N15" s="15"/>
      <c r="O15" s="16"/>
      <c r="P15" s="2"/>
      <c r="Q15" s="2"/>
    </row>
    <row r="16" spans="1:17" ht="13.5" thickBot="1" x14ac:dyDescent="0.25">
      <c r="A16" s="146"/>
      <c r="B16" s="209" t="s">
        <v>12</v>
      </c>
      <c r="C16" s="210"/>
      <c r="D16" s="210"/>
      <c r="E16" s="211"/>
      <c r="F16" s="201"/>
      <c r="G16" s="202"/>
      <c r="H16" s="201"/>
      <c r="I16" s="238"/>
      <c r="J16" s="239"/>
      <c r="K16" s="201"/>
      <c r="L16" s="243"/>
      <c r="M16" s="202"/>
    </row>
    <row r="17" spans="1:13" ht="12.75" customHeight="1" thickBot="1" x14ac:dyDescent="0.25">
      <c r="A17" s="203" t="s">
        <v>13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5"/>
      <c r="L17" s="204"/>
      <c r="M17" s="206"/>
    </row>
    <row r="18" spans="1:13" ht="12.95" customHeight="1" x14ac:dyDescent="0.2">
      <c r="A18" s="50" t="s">
        <v>14</v>
      </c>
      <c r="B18" s="24" t="s">
        <v>15</v>
      </c>
      <c r="C18" s="24"/>
      <c r="D18" s="24"/>
      <c r="E18" s="19"/>
      <c r="F18" s="207"/>
      <c r="G18" s="208"/>
      <c r="H18" s="244"/>
      <c r="I18" s="245"/>
      <c r="J18" s="246"/>
      <c r="K18" s="244"/>
      <c r="L18" s="245"/>
      <c r="M18" s="246"/>
    </row>
    <row r="19" spans="1:13" ht="12.95" customHeight="1" x14ac:dyDescent="0.2">
      <c r="A19" s="51" t="s">
        <v>16</v>
      </c>
      <c r="B19" s="40" t="s">
        <v>17</v>
      </c>
      <c r="C19" s="40"/>
      <c r="D19" s="40"/>
      <c r="E19" s="61"/>
      <c r="F19" s="172"/>
      <c r="G19" s="174"/>
      <c r="H19" s="172"/>
      <c r="I19" s="173"/>
      <c r="J19" s="174"/>
      <c r="K19" s="172"/>
      <c r="L19" s="173"/>
      <c r="M19" s="174"/>
    </row>
    <row r="20" spans="1:13" ht="12.95" customHeight="1" x14ac:dyDescent="0.2">
      <c r="A20" s="58" t="s">
        <v>18</v>
      </c>
      <c r="B20" s="59" t="s">
        <v>19</v>
      </c>
      <c r="C20" s="60"/>
      <c r="D20" s="60"/>
      <c r="E20" s="62" t="s">
        <v>101</v>
      </c>
      <c r="F20" s="122" t="str">
        <f>IF(F19=0,"",(F19*100)/(100+F36))</f>
        <v/>
      </c>
      <c r="G20" s="123"/>
      <c r="H20" s="122" t="str">
        <f>IF(H19=0,"",(H19*100)/(100+H36))</f>
        <v/>
      </c>
      <c r="I20" s="247"/>
      <c r="J20" s="123"/>
      <c r="K20" s="122" t="str">
        <f>IF(K19=0,"",(K19*100)/(100+K36))</f>
        <v/>
      </c>
      <c r="L20" s="247"/>
      <c r="M20" s="123"/>
    </row>
    <row r="21" spans="1:13" ht="12.95" customHeight="1" x14ac:dyDescent="0.2">
      <c r="A21" s="57" t="s">
        <v>20</v>
      </c>
      <c r="B21" s="42" t="s">
        <v>21</v>
      </c>
      <c r="C21" s="42"/>
      <c r="D21" s="42"/>
      <c r="E21" s="73" t="s">
        <v>22</v>
      </c>
      <c r="F21" s="112"/>
      <c r="G21" s="113"/>
      <c r="H21" s="122" t="str">
        <f>IF(F21=0,"",F21)</f>
        <v/>
      </c>
      <c r="I21" s="247"/>
      <c r="J21" s="123"/>
      <c r="K21" s="122" t="str">
        <f>IF(F21=0,"",F21)</f>
        <v/>
      </c>
      <c r="L21" s="247"/>
      <c r="M21" s="123"/>
    </row>
    <row r="22" spans="1:13" ht="12.95" customHeight="1" x14ac:dyDescent="0.2">
      <c r="A22" s="52" t="s">
        <v>23</v>
      </c>
      <c r="B22" s="42" t="s">
        <v>24</v>
      </c>
      <c r="C22" s="42"/>
      <c r="D22" s="42"/>
      <c r="E22" s="73" t="s">
        <v>90</v>
      </c>
      <c r="F22" s="116" t="str">
        <f>IF(F19=0,"",(F20*100)/F21)</f>
        <v/>
      </c>
      <c r="G22" s="117"/>
      <c r="H22" s="116" t="str">
        <f>IF(H19=0,"",(H20*100)/H21)</f>
        <v/>
      </c>
      <c r="I22" s="126"/>
      <c r="J22" s="117"/>
      <c r="K22" s="116" t="str">
        <f>IF(K19=0,"",(K20*100)/K21)</f>
        <v/>
      </c>
      <c r="L22" s="126"/>
      <c r="M22" s="117"/>
    </row>
    <row r="23" spans="1:13" ht="12.95" customHeight="1" x14ac:dyDescent="0.2">
      <c r="A23" s="52" t="s">
        <v>25</v>
      </c>
      <c r="B23" s="40" t="s">
        <v>26</v>
      </c>
      <c r="C23" s="40"/>
      <c r="D23" s="40"/>
      <c r="E23" s="22"/>
      <c r="F23" s="88">
        <v>95</v>
      </c>
      <c r="G23" s="88">
        <v>103</v>
      </c>
      <c r="H23" s="124">
        <v>95</v>
      </c>
      <c r="I23" s="125"/>
      <c r="J23" s="99">
        <v>103</v>
      </c>
      <c r="K23" s="124">
        <v>95</v>
      </c>
      <c r="L23" s="125"/>
      <c r="M23" s="88">
        <v>103</v>
      </c>
    </row>
    <row r="24" spans="1:13" ht="12.95" customHeight="1" x14ac:dyDescent="0.2">
      <c r="A24" s="52" t="s">
        <v>27</v>
      </c>
      <c r="B24" s="40" t="s">
        <v>28</v>
      </c>
      <c r="C24" s="40"/>
      <c r="D24" s="72"/>
      <c r="E24" s="73" t="s">
        <v>22</v>
      </c>
      <c r="F24" s="112"/>
      <c r="G24" s="113"/>
      <c r="H24" s="116" t="str">
        <f>IF(F24=0,"",F24)</f>
        <v/>
      </c>
      <c r="I24" s="126"/>
      <c r="J24" s="117"/>
      <c r="K24" s="116" t="str">
        <f>IF(F24=0,"",F24)</f>
        <v/>
      </c>
      <c r="L24" s="126"/>
      <c r="M24" s="117"/>
    </row>
    <row r="25" spans="1:13" ht="12.95" customHeight="1" x14ac:dyDescent="0.2">
      <c r="A25" s="52" t="s">
        <v>29</v>
      </c>
      <c r="B25" s="40" t="s">
        <v>30</v>
      </c>
      <c r="C25" s="40"/>
      <c r="D25" s="40"/>
      <c r="E25" s="28" t="s">
        <v>91</v>
      </c>
      <c r="F25" s="116" t="str">
        <f>IF(F36=0,"",F36)</f>
        <v/>
      </c>
      <c r="G25" s="117"/>
      <c r="H25" s="116" t="str">
        <f>H36</f>
        <v/>
      </c>
      <c r="I25" s="126"/>
      <c r="J25" s="117"/>
      <c r="K25" s="116" t="str">
        <f>K36</f>
        <v/>
      </c>
      <c r="L25" s="126"/>
      <c r="M25" s="117"/>
    </row>
    <row r="26" spans="1:13" ht="12.95" customHeight="1" x14ac:dyDescent="0.2">
      <c r="A26" s="53" t="s">
        <v>31</v>
      </c>
      <c r="B26" s="43" t="s">
        <v>32</v>
      </c>
      <c r="C26" s="44"/>
      <c r="D26" s="44"/>
      <c r="E26" s="32" t="s">
        <v>33</v>
      </c>
      <c r="F26" s="114"/>
      <c r="G26" s="115"/>
      <c r="H26" s="114"/>
      <c r="I26" s="118"/>
      <c r="J26" s="115"/>
      <c r="K26" s="114"/>
      <c r="L26" s="118"/>
      <c r="M26" s="115"/>
    </row>
    <row r="27" spans="1:13" ht="12.95" customHeight="1" thickBot="1" x14ac:dyDescent="0.25">
      <c r="A27" s="53" t="s">
        <v>34</v>
      </c>
      <c r="B27" s="47" t="s">
        <v>35</v>
      </c>
      <c r="C27" s="48"/>
      <c r="D27" s="48"/>
      <c r="E27" s="49" t="s">
        <v>92</v>
      </c>
      <c r="F27" s="112"/>
      <c r="G27" s="113"/>
      <c r="H27" s="112"/>
      <c r="I27" s="195"/>
      <c r="J27" s="113"/>
      <c r="K27" s="112"/>
      <c r="L27" s="195"/>
      <c r="M27" s="113"/>
    </row>
    <row r="28" spans="1:13" ht="12.95" customHeight="1" x14ac:dyDescent="0.2">
      <c r="A28" s="52" t="s">
        <v>36</v>
      </c>
      <c r="B28" s="25" t="s">
        <v>24</v>
      </c>
      <c r="C28" s="25"/>
      <c r="D28" s="25"/>
      <c r="E28" s="73" t="s">
        <v>93</v>
      </c>
      <c r="F28" s="116" t="str">
        <f>IF(F19=0,"",(F20*100)/F27)</f>
        <v/>
      </c>
      <c r="G28" s="117"/>
      <c r="H28" s="116" t="str">
        <f>IF(H19=0,"",(H20*100)/H27)</f>
        <v/>
      </c>
      <c r="I28" s="126"/>
      <c r="J28" s="117"/>
      <c r="K28" s="116" t="str">
        <f>IF(K19=0,"",(K20*100)/K27)</f>
        <v/>
      </c>
      <c r="L28" s="126"/>
      <c r="M28" s="117"/>
    </row>
    <row r="29" spans="1:13" ht="12.95" customHeight="1" x14ac:dyDescent="0.2">
      <c r="A29" s="52" t="s">
        <v>37</v>
      </c>
      <c r="B29" s="21" t="s">
        <v>38</v>
      </c>
      <c r="C29" s="21"/>
      <c r="D29" s="21"/>
      <c r="E29" s="22"/>
      <c r="F29" s="124">
        <v>95</v>
      </c>
      <c r="G29" s="125"/>
      <c r="H29" s="124">
        <v>95</v>
      </c>
      <c r="I29" s="212"/>
      <c r="J29" s="125"/>
      <c r="K29" s="124">
        <v>95</v>
      </c>
      <c r="L29" s="212"/>
      <c r="M29" s="125"/>
    </row>
    <row r="30" spans="1:13" ht="12.95" customHeight="1" thickBot="1" x14ac:dyDescent="0.25">
      <c r="A30" s="53" t="s">
        <v>39</v>
      </c>
      <c r="B30" s="47" t="s">
        <v>40</v>
      </c>
      <c r="C30" s="48"/>
      <c r="D30" s="48"/>
      <c r="E30" s="49" t="s">
        <v>99</v>
      </c>
      <c r="F30" s="112"/>
      <c r="G30" s="113"/>
      <c r="H30" s="114"/>
      <c r="I30" s="118"/>
      <c r="J30" s="115"/>
      <c r="K30" s="114"/>
      <c r="L30" s="118"/>
      <c r="M30" s="115"/>
    </row>
    <row r="31" spans="1:13" ht="12.95" customHeight="1" thickBot="1" x14ac:dyDescent="0.25">
      <c r="A31" s="54" t="s">
        <v>41</v>
      </c>
      <c r="B31" s="29" t="s">
        <v>42</v>
      </c>
      <c r="C31" s="30"/>
      <c r="D31" s="31"/>
      <c r="E31" s="32"/>
      <c r="F31" s="199"/>
      <c r="G31" s="200"/>
      <c r="H31" s="199"/>
      <c r="I31" s="213"/>
      <c r="J31" s="200"/>
      <c r="K31" s="199"/>
      <c r="L31" s="213"/>
      <c r="M31" s="200"/>
    </row>
    <row r="32" spans="1:13" ht="10.7" customHeight="1" thickBot="1" x14ac:dyDescent="0.25">
      <c r="A32" s="150" t="s">
        <v>43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2"/>
    </row>
    <row r="33" spans="1:14" ht="14.25" customHeight="1" x14ac:dyDescent="0.2">
      <c r="A33" s="55" t="s">
        <v>44</v>
      </c>
      <c r="B33" s="45" t="s">
        <v>45</v>
      </c>
      <c r="C33" s="45"/>
      <c r="D33" s="46"/>
      <c r="E33" s="34"/>
      <c r="F33" s="153"/>
      <c r="G33" s="154"/>
      <c r="H33" s="153"/>
      <c r="I33" s="216"/>
      <c r="J33" s="154"/>
      <c r="K33" s="153"/>
      <c r="L33" s="216"/>
      <c r="M33" s="154"/>
    </row>
    <row r="34" spans="1:14" ht="14.25" customHeight="1" x14ac:dyDescent="0.2">
      <c r="A34" s="56" t="s">
        <v>46</v>
      </c>
      <c r="B34" s="46" t="s">
        <v>47</v>
      </c>
      <c r="C34" s="46"/>
      <c r="D34" s="46"/>
      <c r="E34" s="34"/>
      <c r="F34" s="112"/>
      <c r="G34" s="113"/>
      <c r="H34" s="112"/>
      <c r="I34" s="195"/>
      <c r="J34" s="113"/>
      <c r="K34" s="112"/>
      <c r="L34" s="195"/>
      <c r="M34" s="113"/>
    </row>
    <row r="35" spans="1:14" ht="14.25" customHeight="1" x14ac:dyDescent="0.2">
      <c r="A35" s="56" t="s">
        <v>48</v>
      </c>
      <c r="B35" s="46" t="s">
        <v>49</v>
      </c>
      <c r="C35" s="46"/>
      <c r="D35" s="46"/>
      <c r="E35" s="34"/>
      <c r="F35" s="112"/>
      <c r="G35" s="113"/>
      <c r="H35" s="112"/>
      <c r="I35" s="195"/>
      <c r="J35" s="113"/>
      <c r="K35" s="112"/>
      <c r="L35" s="195"/>
      <c r="M35" s="113"/>
    </row>
    <row r="36" spans="1:14" ht="14.25" customHeight="1" thickBot="1" x14ac:dyDescent="0.25">
      <c r="A36" s="58" t="s">
        <v>50</v>
      </c>
      <c r="B36" s="155" t="s">
        <v>51</v>
      </c>
      <c r="C36" s="156"/>
      <c r="D36" s="156"/>
      <c r="E36" s="32" t="s">
        <v>113</v>
      </c>
      <c r="F36" s="214" t="str">
        <f>IF(F35=0,"",(100*(F34-F35))/(F35-F33))</f>
        <v/>
      </c>
      <c r="G36" s="215"/>
      <c r="H36" s="214" t="str">
        <f>IF(H35=0,"",(100*(H34-H35))/(H35-H33))</f>
        <v/>
      </c>
      <c r="I36" s="217"/>
      <c r="J36" s="215"/>
      <c r="K36" s="214" t="str">
        <f>IF(K35=0,"",(100*(K34-K35))/(K35-K33))</f>
        <v/>
      </c>
      <c r="L36" s="217"/>
      <c r="M36" s="215"/>
      <c r="N36" s="17"/>
    </row>
    <row r="37" spans="1:14" ht="10.7" customHeight="1" thickBot="1" x14ac:dyDescent="0.25">
      <c r="A37" s="166" t="s">
        <v>108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8"/>
    </row>
    <row r="38" spans="1:14" ht="14.25" customHeight="1" x14ac:dyDescent="0.2">
      <c r="A38" s="35" t="s">
        <v>52</v>
      </c>
      <c r="B38" s="36" t="s">
        <v>53</v>
      </c>
      <c r="C38" s="36"/>
      <c r="D38" s="36"/>
      <c r="E38" s="36"/>
      <c r="F38" s="153"/>
      <c r="G38" s="154"/>
      <c r="H38" s="153"/>
      <c r="I38" s="216"/>
      <c r="J38" s="154"/>
      <c r="K38" s="169"/>
      <c r="L38" s="170"/>
      <c r="M38" s="171"/>
    </row>
    <row r="39" spans="1:14" ht="14.25" customHeight="1" x14ac:dyDescent="0.2">
      <c r="A39" s="35" t="s">
        <v>54</v>
      </c>
      <c r="B39" s="36" t="s">
        <v>55</v>
      </c>
      <c r="C39" s="36"/>
      <c r="D39" s="36"/>
      <c r="E39" s="36"/>
      <c r="F39" s="112"/>
      <c r="G39" s="113"/>
      <c r="H39" s="112"/>
      <c r="I39" s="195"/>
      <c r="J39" s="113"/>
      <c r="K39" s="172"/>
      <c r="L39" s="173"/>
      <c r="M39" s="174"/>
    </row>
    <row r="40" spans="1:14" ht="14.25" customHeight="1" x14ac:dyDescent="0.2">
      <c r="A40" s="35" t="s">
        <v>56</v>
      </c>
      <c r="B40" s="36" t="s">
        <v>57</v>
      </c>
      <c r="C40" s="36"/>
      <c r="D40" s="36"/>
      <c r="E40" s="37" t="s">
        <v>94</v>
      </c>
      <c r="F40" s="116" t="str">
        <f>IF(F38=0,"",F38-F39)</f>
        <v/>
      </c>
      <c r="G40" s="117"/>
      <c r="H40" s="116" t="str">
        <f>IF(H38=0,"",H38-H39)</f>
        <v/>
      </c>
      <c r="I40" s="126"/>
      <c r="J40" s="117"/>
      <c r="K40" s="116" t="str">
        <f>IF(K38=0,"",K38-K39)</f>
        <v/>
      </c>
      <c r="L40" s="126"/>
      <c r="M40" s="117"/>
    </row>
    <row r="41" spans="1:14" ht="14.25" customHeight="1" x14ac:dyDescent="0.2">
      <c r="A41" s="20" t="s">
        <v>58</v>
      </c>
      <c r="B41" s="25" t="s">
        <v>59</v>
      </c>
      <c r="C41" s="25"/>
      <c r="D41" s="25"/>
      <c r="E41" s="26"/>
      <c r="F41" s="141"/>
      <c r="G41" s="142"/>
      <c r="H41" s="192"/>
      <c r="I41" s="193"/>
      <c r="J41" s="194"/>
      <c r="K41" s="192"/>
      <c r="L41" s="193"/>
      <c r="M41" s="194"/>
    </row>
    <row r="42" spans="1:14" ht="14.25" customHeight="1" x14ac:dyDescent="0.2">
      <c r="A42" s="20" t="s">
        <v>60</v>
      </c>
      <c r="B42" s="38" t="s">
        <v>61</v>
      </c>
      <c r="C42" s="38"/>
      <c r="D42" s="38"/>
      <c r="E42" s="39" t="s">
        <v>95</v>
      </c>
      <c r="F42" s="116" t="str">
        <f>IF(F41=0,"",F41*F40)</f>
        <v/>
      </c>
      <c r="G42" s="117"/>
      <c r="H42" s="116" t="str">
        <f t="shared" ref="H42" si="0">IF(H41=0,"",H41*H40)</f>
        <v/>
      </c>
      <c r="I42" s="126"/>
      <c r="J42" s="117"/>
      <c r="K42" s="116" t="str">
        <f t="shared" ref="K42" si="1">IF(K41=0,"",K41*K40)</f>
        <v/>
      </c>
      <c r="L42" s="126"/>
      <c r="M42" s="117"/>
    </row>
    <row r="43" spans="1:14" ht="14.25" customHeight="1" x14ac:dyDescent="0.2">
      <c r="A43" s="20" t="s">
        <v>62</v>
      </c>
      <c r="B43" s="25" t="s">
        <v>63</v>
      </c>
      <c r="C43" s="33"/>
      <c r="D43" s="33"/>
      <c r="E43" s="33"/>
      <c r="F43" s="100"/>
      <c r="G43" s="100"/>
      <c r="H43" s="112"/>
      <c r="I43" s="113"/>
      <c r="J43" s="101"/>
      <c r="K43" s="112"/>
      <c r="L43" s="113"/>
      <c r="M43" s="101"/>
    </row>
    <row r="44" spans="1:14" ht="14.25" customHeight="1" x14ac:dyDescent="0.2">
      <c r="A44" s="89" t="s">
        <v>64</v>
      </c>
      <c r="B44" s="91" t="s">
        <v>35</v>
      </c>
      <c r="C44" s="91"/>
      <c r="D44" s="91"/>
      <c r="E44" s="92" t="s">
        <v>65</v>
      </c>
      <c r="F44" s="112"/>
      <c r="G44" s="113"/>
      <c r="H44" s="112"/>
      <c r="I44" s="195"/>
      <c r="J44" s="113"/>
      <c r="K44" s="112"/>
      <c r="L44" s="195"/>
      <c r="M44" s="113"/>
    </row>
    <row r="45" spans="1:14" ht="14.25" customHeight="1" thickBot="1" x14ac:dyDescent="0.25">
      <c r="A45" s="93" t="s">
        <v>66</v>
      </c>
      <c r="B45" s="94" t="s">
        <v>67</v>
      </c>
      <c r="C45" s="94"/>
      <c r="D45" s="94"/>
      <c r="E45" s="95" t="s">
        <v>65</v>
      </c>
      <c r="F45" s="112"/>
      <c r="G45" s="113"/>
      <c r="H45" s="196"/>
      <c r="I45" s="197"/>
      <c r="J45" s="198"/>
      <c r="K45" s="196"/>
      <c r="L45" s="197"/>
      <c r="M45" s="198"/>
    </row>
    <row r="46" spans="1:14" ht="10.7" customHeight="1" thickBot="1" x14ac:dyDescent="0.25">
      <c r="A46" s="150" t="s">
        <v>68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2"/>
    </row>
    <row r="47" spans="1:14" ht="14.25" customHeight="1" x14ac:dyDescent="0.2">
      <c r="A47" s="71" t="s">
        <v>69</v>
      </c>
      <c r="B47" s="157" t="s">
        <v>102</v>
      </c>
      <c r="C47" s="157"/>
      <c r="D47" s="157"/>
      <c r="E47" s="63" t="s">
        <v>70</v>
      </c>
      <c r="F47" s="185"/>
      <c r="G47" s="186"/>
      <c r="H47" s="153"/>
      <c r="I47" s="216"/>
      <c r="J47" s="154"/>
      <c r="K47" s="153"/>
      <c r="L47" s="216"/>
      <c r="M47" s="154"/>
    </row>
    <row r="48" spans="1:14" ht="14.25" customHeight="1" x14ac:dyDescent="0.2">
      <c r="A48" s="102" t="s">
        <v>71</v>
      </c>
      <c r="B48" s="175" t="s">
        <v>72</v>
      </c>
      <c r="C48" s="175"/>
      <c r="D48" s="175"/>
      <c r="E48" s="28" t="s">
        <v>103</v>
      </c>
      <c r="F48" s="187" t="str">
        <f>IF(F47=0,"",(F47*100)/(F35-F33))</f>
        <v/>
      </c>
      <c r="G48" s="188"/>
      <c r="H48" s="222" t="str">
        <f>IF(H47=0,"",(H47*100)/(H35-H33))</f>
        <v/>
      </c>
      <c r="I48" s="223"/>
      <c r="J48" s="224"/>
      <c r="K48" s="222" t="str">
        <f>IF(K47=0,"",(K47*100)/(K35-K33))</f>
        <v/>
      </c>
      <c r="L48" s="223"/>
      <c r="M48" s="224"/>
    </row>
    <row r="49" spans="1:14" ht="14.25" customHeight="1" x14ac:dyDescent="0.2">
      <c r="A49" s="23" t="s">
        <v>73</v>
      </c>
      <c r="B49" s="24" t="s">
        <v>74</v>
      </c>
      <c r="C49" s="24"/>
      <c r="D49" s="24"/>
      <c r="E49" s="19" t="s">
        <v>96</v>
      </c>
      <c r="F49" s="183" t="str">
        <f>IF(F47=0,"",100-F48)</f>
        <v/>
      </c>
      <c r="G49" s="184"/>
      <c r="H49" s="183" t="str">
        <f>IF(H47=0,"",100-H48)</f>
        <v/>
      </c>
      <c r="I49" s="220"/>
      <c r="J49" s="221"/>
      <c r="K49" s="183" t="str">
        <f>IF(K47=0,"",100-K48)</f>
        <v/>
      </c>
      <c r="L49" s="220"/>
      <c r="M49" s="221"/>
    </row>
    <row r="50" spans="1:14" ht="14.25" customHeight="1" x14ac:dyDescent="0.2">
      <c r="A50" s="23" t="s">
        <v>75</v>
      </c>
      <c r="B50" s="24" t="s">
        <v>76</v>
      </c>
      <c r="C50" s="24"/>
      <c r="D50" s="24"/>
      <c r="E50" s="19" t="s">
        <v>77</v>
      </c>
      <c r="F50" s="181">
        <v>2.6</v>
      </c>
      <c r="G50" s="182"/>
      <c r="H50" s="181">
        <f>IF(F50=0,"",F50)</f>
        <v>2.6</v>
      </c>
      <c r="I50" s="218"/>
      <c r="J50" s="182"/>
      <c r="K50" s="181">
        <f>IF(H50=0,"",H50)</f>
        <v>2.6</v>
      </c>
      <c r="L50" s="218"/>
      <c r="M50" s="182"/>
    </row>
    <row r="51" spans="1:14" ht="14.25" customHeight="1" x14ac:dyDescent="0.2">
      <c r="A51" s="20" t="s">
        <v>78</v>
      </c>
      <c r="B51" s="176" t="s">
        <v>79</v>
      </c>
      <c r="C51" s="176"/>
      <c r="D51" s="177"/>
      <c r="E51" s="28" t="s">
        <v>97</v>
      </c>
      <c r="F51" s="164">
        <f>F50*62.4</f>
        <v>162.24</v>
      </c>
      <c r="G51" s="165"/>
      <c r="H51" s="189">
        <f>H50*62.4</f>
        <v>162.24</v>
      </c>
      <c r="I51" s="190"/>
      <c r="J51" s="191"/>
      <c r="K51" s="189">
        <f>K50*62.4</f>
        <v>162.24</v>
      </c>
      <c r="L51" s="190"/>
      <c r="M51" s="191"/>
    </row>
    <row r="52" spans="1:14" ht="30" customHeight="1" x14ac:dyDescent="0.2">
      <c r="A52" s="89" t="s">
        <v>80</v>
      </c>
      <c r="B52" s="178" t="s">
        <v>81</v>
      </c>
      <c r="C52" s="178"/>
      <c r="D52" s="179"/>
      <c r="E52" s="90" t="s">
        <v>98</v>
      </c>
      <c r="F52" s="158" t="str">
        <f>IF(F47=0,"",(F44*F51*100)/(((F48*F44)+(F49*F51))))</f>
        <v/>
      </c>
      <c r="G52" s="159"/>
      <c r="H52" s="116" t="str">
        <f>IF(H47=0,"",(H44*H51*100)/(((H48*H44)+(H49*H51))))</f>
        <v/>
      </c>
      <c r="I52" s="126"/>
      <c r="J52" s="117"/>
      <c r="K52" s="116" t="str">
        <f>IF(K47=0,"",(K44*K51*100)/(((K48*K44)+(K49*K51))))</f>
        <v/>
      </c>
      <c r="L52" s="126"/>
      <c r="M52" s="117"/>
    </row>
    <row r="53" spans="1:14" ht="14.25" customHeight="1" x14ac:dyDescent="0.2">
      <c r="A53" s="27" t="s">
        <v>82</v>
      </c>
      <c r="B53" s="72" t="s">
        <v>83</v>
      </c>
      <c r="C53" s="72"/>
      <c r="D53" s="72"/>
      <c r="E53" s="41" t="s">
        <v>77</v>
      </c>
      <c r="F53" s="162">
        <v>2</v>
      </c>
      <c r="G53" s="163"/>
      <c r="H53" s="162">
        <f>IF(F53=0,"",F53)</f>
        <v>2</v>
      </c>
      <c r="I53" s="219"/>
      <c r="J53" s="163"/>
      <c r="K53" s="162">
        <f>IF(H53=0,"",H53)</f>
        <v>2</v>
      </c>
      <c r="L53" s="219"/>
      <c r="M53" s="163"/>
    </row>
    <row r="54" spans="1:14" ht="24" customHeight="1" thickBot="1" x14ac:dyDescent="0.25">
      <c r="A54" s="96" t="s">
        <v>84</v>
      </c>
      <c r="B54" s="180" t="s">
        <v>85</v>
      </c>
      <c r="C54" s="180"/>
      <c r="D54" s="179"/>
      <c r="E54" s="97" t="s">
        <v>100</v>
      </c>
      <c r="F54" s="160" t="str">
        <f>IF(F47=0,"",((F48*F53)+(F49*F45))/100)</f>
        <v/>
      </c>
      <c r="G54" s="161"/>
      <c r="H54" s="214" t="str">
        <f>IF(H47=0,"",((H48*H53)+(H49*H45))/100)</f>
        <v/>
      </c>
      <c r="I54" s="217"/>
      <c r="J54" s="215"/>
      <c r="K54" s="214" t="str">
        <f>IF(K47=0,"",((K48*K53)+(K49*K45))/100)</f>
        <v/>
      </c>
      <c r="L54" s="217"/>
      <c r="M54" s="215"/>
    </row>
    <row r="55" spans="1:14" ht="15.75" customHeight="1" x14ac:dyDescent="0.2">
      <c r="A55" s="135" t="s">
        <v>86</v>
      </c>
      <c r="B55" s="136"/>
      <c r="C55" s="136"/>
      <c r="D55" s="136"/>
      <c r="E55" s="137"/>
      <c r="F55" s="137"/>
      <c r="G55" s="137"/>
      <c r="H55" s="137"/>
      <c r="I55" s="137"/>
      <c r="J55" s="137"/>
      <c r="K55" s="137"/>
      <c r="L55" s="137"/>
      <c r="M55" s="138"/>
    </row>
    <row r="56" spans="1:14" ht="50.25" customHeight="1" x14ac:dyDescent="0.2">
      <c r="A56" s="139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40"/>
    </row>
    <row r="57" spans="1:14" ht="12" customHeight="1" x14ac:dyDescent="0.2">
      <c r="A57" s="147" t="s">
        <v>87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9"/>
    </row>
    <row r="58" spans="1:14" x14ac:dyDescent="0.2">
      <c r="A58" s="233" t="s">
        <v>88</v>
      </c>
      <c r="B58" s="233"/>
      <c r="G58" s="233" t="s">
        <v>89</v>
      </c>
      <c r="H58" s="2"/>
      <c r="I58" s="2"/>
      <c r="J58" s="2"/>
      <c r="K58" s="2"/>
      <c r="L58" s="2"/>
      <c r="M58" s="98" t="s">
        <v>109</v>
      </c>
      <c r="N58" s="3"/>
    </row>
    <row r="59" spans="1:14" ht="13.5" x14ac:dyDescent="0.25">
      <c r="A59" s="233"/>
      <c r="B59" s="233"/>
      <c r="C59" s="103"/>
      <c r="D59" s="103"/>
      <c r="E59" s="103"/>
      <c r="F59" s="103"/>
      <c r="G59" s="233"/>
      <c r="H59" s="104" t="str">
        <f>IF(C59=0,"",C59)</f>
        <v/>
      </c>
      <c r="I59" s="104"/>
      <c r="J59" s="104"/>
      <c r="K59" s="104"/>
      <c r="L59" s="104"/>
      <c r="M59" s="98" t="s">
        <v>110</v>
      </c>
      <c r="N59" s="3"/>
    </row>
    <row r="60" spans="1:14" hidden="1" x14ac:dyDescent="0.2"/>
    <row r="61" spans="1:14" hidden="1" x14ac:dyDescent="0.2"/>
    <row r="62" spans="1:14" hidden="1" x14ac:dyDescent="0.2"/>
    <row r="63" spans="1:14" hidden="1" x14ac:dyDescent="0.2"/>
    <row r="64" spans="1:1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1:13" hidden="1" x14ac:dyDescent="0.2"/>
    <row r="82" spans="1:13" hidden="1" x14ac:dyDescent="0.2"/>
    <row r="83" spans="1:13" hidden="1" x14ac:dyDescent="0.2"/>
    <row r="84" spans="1:13" x14ac:dyDescent="0.2">
      <c r="A84" s="98" t="s">
        <v>111</v>
      </c>
      <c r="M84" s="3"/>
    </row>
    <row r="85" spans="1:13" x14ac:dyDescent="0.2">
      <c r="A85" s="98" t="s">
        <v>112</v>
      </c>
    </row>
  </sheetData>
  <sheetProtection password="DBEE" sheet="1" objects="1" scenarios="1"/>
  <mergeCells count="150">
    <mergeCell ref="H47:J47"/>
    <mergeCell ref="K47:M47"/>
    <mergeCell ref="A58:B59"/>
    <mergeCell ref="G58:G59"/>
    <mergeCell ref="H14:J14"/>
    <mergeCell ref="H15:J15"/>
    <mergeCell ref="H16:J16"/>
    <mergeCell ref="K14:M14"/>
    <mergeCell ref="K15:M15"/>
    <mergeCell ref="K16:M16"/>
    <mergeCell ref="H18:J18"/>
    <mergeCell ref="H19:J19"/>
    <mergeCell ref="K18:M18"/>
    <mergeCell ref="K19:M19"/>
    <mergeCell ref="K20:M20"/>
    <mergeCell ref="K21:M21"/>
    <mergeCell ref="K22:M22"/>
    <mergeCell ref="K24:M24"/>
    <mergeCell ref="H24:J24"/>
    <mergeCell ref="H22:J22"/>
    <mergeCell ref="H21:J21"/>
    <mergeCell ref="H20:J20"/>
    <mergeCell ref="H38:J38"/>
    <mergeCell ref="H39:J39"/>
    <mergeCell ref="K7:L7"/>
    <mergeCell ref="I8:J8"/>
    <mergeCell ref="I9:J9"/>
    <mergeCell ref="K8:L8"/>
    <mergeCell ref="K9:L9"/>
    <mergeCell ref="I7:J7"/>
    <mergeCell ref="F6:H6"/>
    <mergeCell ref="F5:H5"/>
    <mergeCell ref="A8:B8"/>
    <mergeCell ref="C8:E8"/>
    <mergeCell ref="B6:E6"/>
    <mergeCell ref="H50:J50"/>
    <mergeCell ref="H52:J52"/>
    <mergeCell ref="H53:J53"/>
    <mergeCell ref="H54:J54"/>
    <mergeCell ref="H49:J49"/>
    <mergeCell ref="H48:J48"/>
    <mergeCell ref="K48:M48"/>
    <mergeCell ref="K49:M49"/>
    <mergeCell ref="K50:M50"/>
    <mergeCell ref="K51:M51"/>
    <mergeCell ref="K52:M52"/>
    <mergeCell ref="K53:M53"/>
    <mergeCell ref="K54:M54"/>
    <mergeCell ref="F36:G36"/>
    <mergeCell ref="H35:J35"/>
    <mergeCell ref="H34:J34"/>
    <mergeCell ref="H33:J33"/>
    <mergeCell ref="K33:M33"/>
    <mergeCell ref="K34:M34"/>
    <mergeCell ref="K35:M35"/>
    <mergeCell ref="K36:M36"/>
    <mergeCell ref="H36:J36"/>
    <mergeCell ref="F31:G31"/>
    <mergeCell ref="F27:G27"/>
    <mergeCell ref="F30:G30"/>
    <mergeCell ref="F29:G29"/>
    <mergeCell ref="F28:G28"/>
    <mergeCell ref="F16:G16"/>
    <mergeCell ref="A17:M17"/>
    <mergeCell ref="F18:G18"/>
    <mergeCell ref="F19:G19"/>
    <mergeCell ref="B16:E16"/>
    <mergeCell ref="H27:J27"/>
    <mergeCell ref="K27:M27"/>
    <mergeCell ref="K26:M26"/>
    <mergeCell ref="K28:M28"/>
    <mergeCell ref="H28:J28"/>
    <mergeCell ref="H30:J30"/>
    <mergeCell ref="H29:J29"/>
    <mergeCell ref="K29:M29"/>
    <mergeCell ref="K30:M30"/>
    <mergeCell ref="H31:J31"/>
    <mergeCell ref="K31:M31"/>
    <mergeCell ref="K38:M38"/>
    <mergeCell ref="K39:M39"/>
    <mergeCell ref="A46:M46"/>
    <mergeCell ref="B48:D48"/>
    <mergeCell ref="B51:D51"/>
    <mergeCell ref="B52:D52"/>
    <mergeCell ref="B54:D54"/>
    <mergeCell ref="F50:G50"/>
    <mergeCell ref="F49:G49"/>
    <mergeCell ref="F47:G47"/>
    <mergeCell ref="F48:G48"/>
    <mergeCell ref="H51:J51"/>
    <mergeCell ref="K40:M40"/>
    <mergeCell ref="K41:M41"/>
    <mergeCell ref="K42:M42"/>
    <mergeCell ref="K44:M44"/>
    <mergeCell ref="K45:M45"/>
    <mergeCell ref="H45:J45"/>
    <mergeCell ref="H44:J44"/>
    <mergeCell ref="H42:J42"/>
    <mergeCell ref="H40:J40"/>
    <mergeCell ref="H41:J41"/>
    <mergeCell ref="H43:I43"/>
    <mergeCell ref="K43:L43"/>
    <mergeCell ref="A55:M56"/>
    <mergeCell ref="F41:G41"/>
    <mergeCell ref="F42:G42"/>
    <mergeCell ref="F40:G40"/>
    <mergeCell ref="A13:E13"/>
    <mergeCell ref="A14:A16"/>
    <mergeCell ref="F24:G24"/>
    <mergeCell ref="F22:G22"/>
    <mergeCell ref="A57:M57"/>
    <mergeCell ref="A32:M32"/>
    <mergeCell ref="F33:G33"/>
    <mergeCell ref="F34:G34"/>
    <mergeCell ref="F35:G35"/>
    <mergeCell ref="B36:D36"/>
    <mergeCell ref="F44:G44"/>
    <mergeCell ref="B47:D47"/>
    <mergeCell ref="F52:G52"/>
    <mergeCell ref="F54:G54"/>
    <mergeCell ref="F53:G53"/>
    <mergeCell ref="F51:G51"/>
    <mergeCell ref="F45:G45"/>
    <mergeCell ref="A37:M37"/>
    <mergeCell ref="F38:G38"/>
    <mergeCell ref="F39:G39"/>
    <mergeCell ref="C59:F59"/>
    <mergeCell ref="H59:L59"/>
    <mergeCell ref="A2:M2"/>
    <mergeCell ref="A10:B10"/>
    <mergeCell ref="C10:E10"/>
    <mergeCell ref="F21:G21"/>
    <mergeCell ref="F26:G26"/>
    <mergeCell ref="F25:G25"/>
    <mergeCell ref="H26:J26"/>
    <mergeCell ref="H13:J13"/>
    <mergeCell ref="K13:M13"/>
    <mergeCell ref="F20:G20"/>
    <mergeCell ref="H23:I23"/>
    <mergeCell ref="K23:L23"/>
    <mergeCell ref="H25:J25"/>
    <mergeCell ref="K25:M25"/>
    <mergeCell ref="B14:E14"/>
    <mergeCell ref="B15:E15"/>
    <mergeCell ref="F14:G14"/>
    <mergeCell ref="F15:G15"/>
    <mergeCell ref="F13:G13"/>
    <mergeCell ref="B4:C4"/>
    <mergeCell ref="K4:M4"/>
    <mergeCell ref="G4:I4"/>
  </mergeCells>
  <conditionalFormatting sqref="F31:M31">
    <cfRule type="cellIs" dxfId="1" priority="2" operator="equal">
      <formula>"Fail"</formula>
    </cfRule>
    <cfRule type="cellIs" dxfId="0" priority="1" operator="equal">
      <formula>"Pass"</formula>
    </cfRule>
  </conditionalFormatting>
  <dataValidations count="3">
    <dataValidation type="list" allowBlank="1" showInputMessage="1" showErrorMessage="1" sqref="F26:J26">
      <formula1>$M$58:$M$59</formula1>
    </dataValidation>
    <dataValidation type="list" allowBlank="1" showInputMessage="1" showErrorMessage="1" sqref="F31:M31">
      <formula1>$A$84:$A$85</formula1>
    </dataValidation>
    <dataValidation type="list" allowBlank="1" showInputMessage="1" showErrorMessage="1" sqref="K26:M26">
      <formula1>$M$58:$M$59</formula1>
    </dataValidation>
  </dataValidations>
  <printOptions horizontalCentered="1" verticalCentered="1"/>
  <pageMargins left="0.25" right="4.6354166666666669E-2" top="0.25" bottom="0.166875" header="0.5" footer="0.5"/>
  <pageSetup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B6B68-CDFA-40A8-BB44-0BD3D2E152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464C83-34AC-4F32-AA33-48BAD3912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F63BA3-9ACD-4CD8-92B6-2D62E5B6019C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Reclamation Form</vt:lpstr>
    </vt:vector>
  </TitlesOfParts>
  <Company>SCDOT-Research &amp; Materials Lab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Donnell T. Freeman</dc:creator>
  <cp:lastModifiedBy>Bland, David W.</cp:lastModifiedBy>
  <cp:revision/>
  <cp:lastPrinted>2017-01-29T13:57:44Z</cp:lastPrinted>
  <dcterms:created xsi:type="dcterms:W3CDTF">1997-12-22T21:00:12Z</dcterms:created>
  <dcterms:modified xsi:type="dcterms:W3CDTF">2018-03-20T17:55:43Z</dcterms:modified>
</cp:coreProperties>
</file>