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Z:\Projects\2021 (J)\JN11.307 US 301 over Four Hole Swamp\Field Testing\5 - CPTs\"/>
    </mc:Choice>
  </mc:AlternateContent>
  <xr:revisionPtr revIDLastSave="0" documentId="13_ncr:1_{5116DC98-BA07-43A5-BC59-6EDC68DC8F76}" xr6:coauthVersionLast="47" xr6:coauthVersionMax="47" xr10:uidLastSave="{00000000-0000-0000-0000-000000000000}"/>
  <bookViews>
    <workbookView xWindow="-28920" yWindow="-90" windowWidth="29040" windowHeight="15840" activeTab="1" xr2:uid="{00000000-000D-0000-FFFF-FFFF00000000}"/>
  </bookViews>
  <sheets>
    <sheet name="CPT Vs Data" sheetId="7" r:id="rId1"/>
    <sheet name="Average S-Wave" sheetId="6" r:id="rId2"/>
  </sheets>
  <definedNames>
    <definedName name="_xlnm.Print_Area" localSheetId="1">'Average S-Wave'!$A$1:$J$46</definedName>
    <definedName name="_xlnm.Print_Area" localSheetId="0">'CPT Vs Data'!$B$1:$O$71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3" i="7" l="1"/>
  <c r="E23" i="7" s="1"/>
  <c r="B23" i="7"/>
  <c r="C23" i="7" s="1"/>
  <c r="N22" i="7"/>
  <c r="E22" i="7" s="1"/>
  <c r="B22" i="7"/>
  <c r="A45" i="7" s="1"/>
  <c r="N21" i="7"/>
  <c r="E21" i="7" s="1"/>
  <c r="B21" i="7"/>
  <c r="A43" i="7" s="1"/>
  <c r="N20" i="7"/>
  <c r="E20" i="7" s="1"/>
  <c r="B20" i="7"/>
  <c r="H21" i="7" s="1"/>
  <c r="N19" i="7"/>
  <c r="E19" i="7"/>
  <c r="B19" i="7"/>
  <c r="A38" i="7" s="1"/>
  <c r="N18" i="7"/>
  <c r="E18" i="7" s="1"/>
  <c r="B18" i="7"/>
  <c r="A37" i="7" s="1"/>
  <c r="F23" i="7" l="1"/>
  <c r="F22" i="7"/>
  <c r="A39" i="7"/>
  <c r="H20" i="7"/>
  <c r="A40" i="7"/>
  <c r="A41" i="7"/>
  <c r="A46" i="7"/>
  <c r="H19" i="7"/>
  <c r="F21" i="7"/>
  <c r="F19" i="7"/>
  <c r="F20" i="7"/>
  <c r="H23" i="7"/>
  <c r="A42" i="7"/>
  <c r="C19" i="7"/>
  <c r="A44" i="7"/>
  <c r="C22" i="7"/>
  <c r="C21" i="7"/>
  <c r="C18" i="7"/>
  <c r="D18" i="7" s="1"/>
  <c r="H22" i="7"/>
  <c r="C20" i="7"/>
  <c r="D20" i="7" s="1"/>
  <c r="G20" i="7" s="1"/>
  <c r="D22" i="7" l="1"/>
  <c r="G22" i="7" s="1"/>
  <c r="I22" i="7" s="1"/>
  <c r="B40" i="7"/>
  <c r="B39" i="7"/>
  <c r="I20" i="7"/>
  <c r="D21" i="7"/>
  <c r="G21" i="7" s="1"/>
  <c r="D19" i="7"/>
  <c r="G19" i="7" s="1"/>
  <c r="B44" i="7"/>
  <c r="B43" i="7"/>
  <c r="D23" i="7"/>
  <c r="G23" i="7" s="1"/>
  <c r="B46" i="7" l="1"/>
  <c r="I23" i="7"/>
  <c r="B38" i="7"/>
  <c r="B37" i="7"/>
  <c r="I19" i="7"/>
  <c r="B42" i="7"/>
  <c r="B41" i="7"/>
  <c r="I21" i="7"/>
  <c r="I26" i="7" l="1"/>
  <c r="C26" i="7" s="1"/>
</calcChain>
</file>

<file path=xl/sharedStrings.xml><?xml version="1.0" encoding="utf-8"?>
<sst xmlns="http://schemas.openxmlformats.org/spreadsheetml/2006/main" count="71" uniqueCount="52">
  <si>
    <t>Date:</t>
  </si>
  <si>
    <t>Rig:</t>
  </si>
  <si>
    <t>ESP Associates, Inc.</t>
  </si>
  <si>
    <t>2154 North Center Street,</t>
  </si>
  <si>
    <t>Suite E-503</t>
  </si>
  <si>
    <t>North Charleston, SC 29406</t>
  </si>
  <si>
    <t>www.espassociates.com</t>
  </si>
  <si>
    <t>Scale: N/A</t>
  </si>
  <si>
    <t>By: MML</t>
  </si>
  <si>
    <t>SHEAR WAVE VELOCITY PROFILE</t>
  </si>
  <si>
    <t>Checked By: MSU</t>
  </si>
  <si>
    <t>Shear Wave Velocity Calculations</t>
  </si>
  <si>
    <t>US 301 Over Four Hole Swamp</t>
  </si>
  <si>
    <t>Orangeburg County, SC</t>
  </si>
  <si>
    <t>Sounding ID:</t>
  </si>
  <si>
    <t>Project Number:</t>
  </si>
  <si>
    <t>Geophone Offset:</t>
  </si>
  <si>
    <t>Feet</t>
  </si>
  <si>
    <t>NOT FOR OUTPUT</t>
  </si>
  <si>
    <t>Source Offset:</t>
  </si>
  <si>
    <t>Truck</t>
  </si>
  <si>
    <t>Seicmic Arrival</t>
  </si>
  <si>
    <t>Input Values</t>
  </si>
  <si>
    <t>Test</t>
  </si>
  <si>
    <t>Geophone</t>
  </si>
  <si>
    <t>Waveform</t>
  </si>
  <si>
    <t>Incremental</t>
  </si>
  <si>
    <t>Characteristic</t>
  </si>
  <si>
    <t>Interval</t>
  </si>
  <si>
    <t>S-Wave</t>
  </si>
  <si>
    <t>Depth</t>
  </si>
  <si>
    <t>Ray Path</t>
  </si>
  <si>
    <t>Distance</t>
  </si>
  <si>
    <t>Arrival Time</t>
  </si>
  <si>
    <t>Time Interval</t>
  </si>
  <si>
    <t>Velocity</t>
  </si>
  <si>
    <t>di/dv</t>
  </si>
  <si>
    <t>(feet)</t>
  </si>
  <si>
    <t>(seconds)</t>
  </si>
  <si>
    <t>(ft/s)</t>
  </si>
  <si>
    <t>IBC 2006 Site Class:</t>
  </si>
  <si>
    <r>
      <t>Average Measured Soil Shear Wave Velocity, v</t>
    </r>
    <r>
      <rPr>
        <b/>
        <vertAlign val="subscript"/>
        <sz val="12"/>
        <rFont val="Times New Roman"/>
        <family val="1"/>
      </rPr>
      <t>s</t>
    </r>
    <r>
      <rPr>
        <b/>
        <sz val="12"/>
        <rFont val="Times New Roman"/>
        <family val="1"/>
      </rPr>
      <t xml:space="preserve"> (ft/s):</t>
    </r>
  </si>
  <si>
    <r>
      <t xml:space="preserve">*  Site Class based on 2006 International Building Code - </t>
    </r>
    <r>
      <rPr>
        <i/>
        <sz val="12"/>
        <rFont val="Times New Roman"/>
        <family val="1"/>
      </rPr>
      <t>Table 1613.5.2 - SITE CLASS DEFINITIONS</t>
    </r>
  </si>
  <si>
    <t>Plotting Data Ranges</t>
  </si>
  <si>
    <t>Step Plot</t>
  </si>
  <si>
    <t>CPT-02</t>
  </si>
  <si>
    <t>Proj. No.: JN11.307</t>
  </si>
  <si>
    <t>Date: 03/28/2022</t>
  </si>
  <si>
    <t>US 301 OVER FOUR HOLE</t>
  </si>
  <si>
    <t>SWAMP</t>
  </si>
  <si>
    <t>ORANGEBURG COUNTY, SOUTH CAROLINA</t>
  </si>
  <si>
    <t>FIGURE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</si>
</sst>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0.0"/>
    <numFmt numFmtId="166" formatCode="0.0000"/>
  </numFmts>
  <fonts count="16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name val="Arial"/>
      <family val="2"/>
    </font>
    <font>
      <sz val="12"/>
      <name val="Times New Roman"/>
      <family val="1"/>
    </font>
    <font>
      <sz val="12"/>
      <color indexed="10"/>
      <name val="Times New Roman"/>
      <family val="1"/>
    </font>
    <font>
      <sz val="10"/>
      <name val="Times New Roman"/>
      <family val="1"/>
    </font>
    <font>
      <b/>
      <sz val="14"/>
      <name val="Times New Roman"/>
      <family val="1"/>
    </font>
    <font>
      <i/>
      <sz val="14"/>
      <name val="Times New Roman"/>
      <family val="1"/>
    </font>
    <font>
      <sz val="14"/>
      <name val="Times New Roman"/>
      <family val="1"/>
    </font>
    <font>
      <b/>
      <sz val="12"/>
      <name val="Times New Roman"/>
      <family val="1"/>
    </font>
    <font>
      <b/>
      <sz val="9.75"/>
      <name val="Times New Roman"/>
      <family val="1"/>
    </font>
    <font>
      <sz val="9.75"/>
      <name val="Times New Roman"/>
      <family val="1"/>
    </font>
    <font>
      <b/>
      <vertAlign val="subscript"/>
      <sz val="12"/>
      <name val="Times New Roman"/>
      <family val="1"/>
    </font>
    <font>
      <i/>
      <sz val="12"/>
      <name val="Times New Roman"/>
      <family val="1"/>
    </font>
    <font>
      <sz val="10"/>
      <color indexed="10"/>
      <name val="Times New Roman"/>
      <family val="1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ck">
        <color indexed="10"/>
      </right>
      <top style="thick">
        <color indexed="10"/>
      </top>
      <bottom/>
      <diagonal/>
    </border>
    <border>
      <left style="thick">
        <color indexed="10"/>
      </left>
      <right/>
      <top/>
      <bottom/>
      <diagonal/>
    </border>
    <border>
      <left/>
      <right style="thick">
        <color indexed="1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10"/>
      </left>
      <right/>
      <top/>
      <bottom style="thick">
        <color indexed="10"/>
      </bottom>
      <diagonal/>
    </border>
    <border>
      <left/>
      <right style="thick">
        <color indexed="10"/>
      </right>
      <top/>
      <bottom style="thick">
        <color indexed="1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87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4" fillId="0" borderId="0" xfId="2" applyFont="1" applyAlignment="1">
      <alignment horizontal="center" vertical="center"/>
    </xf>
    <xf numFmtId="2" fontId="4" fillId="0" borderId="0" xfId="2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2" fontId="6" fillId="0" borderId="0" xfId="2" applyNumberFormat="1" applyFont="1" applyAlignment="1">
      <alignment vertical="center"/>
    </xf>
    <xf numFmtId="2" fontId="7" fillId="0" borderId="0" xfId="2" applyNumberFormat="1" applyFont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2" fontId="9" fillId="0" borderId="0" xfId="2" applyNumberFormat="1" applyFont="1" applyAlignment="1">
      <alignment vertical="center"/>
    </xf>
    <xf numFmtId="2" fontId="9" fillId="0" borderId="0" xfId="2" applyNumberFormat="1" applyFont="1" applyAlignment="1">
      <alignment horizontal="center" vertical="center"/>
    </xf>
    <xf numFmtId="2" fontId="4" fillId="0" borderId="0" xfId="2" applyNumberFormat="1" applyFont="1" applyAlignment="1">
      <alignment horizontal="center" vertical="center"/>
    </xf>
    <xf numFmtId="2" fontId="10" fillId="0" borderId="0" xfId="2" applyNumberFormat="1" applyFont="1" applyAlignment="1">
      <alignment horizontal="center" vertical="center"/>
    </xf>
    <xf numFmtId="2" fontId="10" fillId="0" borderId="0" xfId="2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1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2" fontId="4" fillId="0" borderId="15" xfId="2" applyNumberFormat="1" applyFont="1" applyBorder="1" applyAlignment="1">
      <alignment horizontal="center" vertical="center"/>
    </xf>
    <xf numFmtId="165" fontId="4" fillId="0" borderId="15" xfId="2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2" fontId="4" fillId="0" borderId="16" xfId="2" applyNumberFormat="1" applyFont="1" applyBorder="1" applyAlignment="1">
      <alignment horizontal="center" vertical="center"/>
    </xf>
    <xf numFmtId="165" fontId="4" fillId="0" borderId="16" xfId="2" applyNumberFormat="1" applyFont="1" applyBorder="1" applyAlignment="1">
      <alignment horizontal="center" vertical="center"/>
    </xf>
    <xf numFmtId="0" fontId="5" fillId="0" borderId="13" xfId="0" applyFont="1" applyBorder="1" applyAlignment="1" applyProtection="1">
      <alignment horizontal="center" vertical="center"/>
      <protection locked="0"/>
    </xf>
    <xf numFmtId="0" fontId="5" fillId="0" borderId="14" xfId="0" applyFont="1" applyBorder="1" applyAlignment="1">
      <alignment horizontal="center" vertical="center"/>
    </xf>
    <xf numFmtId="2" fontId="4" fillId="0" borderId="17" xfId="2" applyNumberFormat="1" applyFont="1" applyBorder="1" applyAlignment="1">
      <alignment horizontal="center" vertical="center"/>
    </xf>
    <xf numFmtId="165" fontId="4" fillId="0" borderId="17" xfId="2" applyNumberFormat="1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166" fontId="4" fillId="0" borderId="16" xfId="2" applyNumberFormat="1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164" fontId="4" fillId="0" borderId="16" xfId="2" applyNumberFormat="1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165" fontId="4" fillId="0" borderId="0" xfId="2" applyNumberFormat="1" applyFont="1" applyAlignment="1">
      <alignment horizontal="center" vertical="center"/>
    </xf>
    <xf numFmtId="2" fontId="10" fillId="0" borderId="21" xfId="2" applyNumberFormat="1" applyFont="1" applyBorder="1" applyAlignment="1">
      <alignment horizontal="center" vertical="center"/>
    </xf>
    <xf numFmtId="2" fontId="6" fillId="0" borderId="21" xfId="2" applyNumberFormat="1" applyFont="1" applyBorder="1" applyAlignment="1">
      <alignment vertical="center"/>
    </xf>
    <xf numFmtId="1" fontId="10" fillId="0" borderId="22" xfId="2" applyNumberFormat="1" applyFont="1" applyBorder="1" applyAlignment="1">
      <alignment horizontal="center" vertical="center"/>
    </xf>
    <xf numFmtId="2" fontId="6" fillId="0" borderId="0" xfId="2" applyNumberFormat="1" applyFont="1" applyAlignment="1">
      <alignment horizontal="center" vertical="center"/>
    </xf>
    <xf numFmtId="165" fontId="6" fillId="0" borderId="0" xfId="2" applyNumberFormat="1" applyFont="1" applyAlignment="1">
      <alignment vertical="center"/>
    </xf>
    <xf numFmtId="2" fontId="10" fillId="0" borderId="23" xfId="2" applyNumberFormat="1" applyFont="1" applyBorder="1" applyAlignment="1">
      <alignment horizontal="center" vertical="center"/>
    </xf>
    <xf numFmtId="2" fontId="10" fillId="0" borderId="0" xfId="2" applyNumberFormat="1" applyFont="1" applyBorder="1" applyAlignment="1">
      <alignment horizontal="center" vertical="center"/>
    </xf>
    <xf numFmtId="2" fontId="5" fillId="0" borderId="0" xfId="2" applyNumberFormat="1" applyFont="1" applyBorder="1" applyAlignment="1">
      <alignment horizontal="center" vertical="center"/>
    </xf>
    <xf numFmtId="165" fontId="5" fillId="0" borderId="0" xfId="0" applyNumberFormat="1" applyFont="1" applyAlignment="1">
      <alignment horizontal="center" vertical="center"/>
    </xf>
    <xf numFmtId="0" fontId="5" fillId="0" borderId="0" xfId="0" applyFont="1" applyAlignment="1" applyProtection="1">
      <alignment horizontal="center" vertical="center"/>
      <protection locked="0"/>
    </xf>
    <xf numFmtId="166" fontId="6" fillId="0" borderId="0" xfId="2" applyNumberFormat="1" applyFont="1" applyAlignment="1">
      <alignment vertical="center"/>
    </xf>
    <xf numFmtId="2" fontId="15" fillId="0" borderId="13" xfId="2" applyNumberFormat="1" applyFont="1" applyBorder="1" applyAlignment="1">
      <alignment horizontal="center" vertical="center"/>
    </xf>
    <xf numFmtId="2" fontId="15" fillId="0" borderId="14" xfId="2" applyNumberFormat="1" applyFont="1" applyBorder="1" applyAlignment="1">
      <alignment horizontal="center" vertical="center"/>
    </xf>
    <xf numFmtId="2" fontId="6" fillId="0" borderId="0" xfId="2" applyNumberFormat="1" applyFont="1" applyBorder="1" applyAlignment="1">
      <alignment vertical="center"/>
    </xf>
    <xf numFmtId="165" fontId="5" fillId="0" borderId="0" xfId="2" applyNumberFormat="1" applyFont="1" applyAlignment="1">
      <alignment horizontal="center" vertical="center"/>
    </xf>
    <xf numFmtId="2" fontId="15" fillId="0" borderId="18" xfId="2" applyNumberFormat="1" applyFont="1" applyBorder="1" applyAlignment="1">
      <alignment horizontal="center" vertical="center"/>
    </xf>
    <xf numFmtId="2" fontId="4" fillId="0" borderId="0" xfId="2" applyNumberFormat="1" applyFont="1" applyAlignment="1">
      <alignment horizontal="center" vertical="center"/>
    </xf>
    <xf numFmtId="2" fontId="4" fillId="0" borderId="0" xfId="2" applyNumberFormat="1" applyFont="1" applyAlignment="1">
      <alignment horizontal="right"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 applyProtection="1">
      <alignment horizontal="center" vertical="center"/>
      <protection locked="0"/>
    </xf>
    <xf numFmtId="0" fontId="5" fillId="0" borderId="14" xfId="0" applyFont="1" applyBorder="1" applyAlignment="1" applyProtection="1">
      <alignment horizontal="center" vertical="center"/>
      <protection locked="0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2" fontId="10" fillId="0" borderId="20" xfId="2" applyNumberFormat="1" applyFont="1" applyBorder="1" applyAlignment="1">
      <alignment horizontal="right" vertical="center"/>
    </xf>
    <xf numFmtId="2" fontId="10" fillId="0" borderId="21" xfId="2" applyNumberFormat="1" applyFont="1" applyBorder="1" applyAlignment="1">
      <alignment horizontal="right" vertical="center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9" xfId="0" quotePrefix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3" xfId="0" applyBorder="1" applyAlignment="1">
      <alignment horizontal="left"/>
    </xf>
    <xf numFmtId="0" fontId="2" fillId="0" borderId="7" xfId="0" applyFont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</cellXfs>
  <cellStyles count="3">
    <cellStyle name="Hyperlink" xfId="1" builtinId="8"/>
    <cellStyle name="Normal" xfId="0" builtinId="0"/>
    <cellStyle name="normal 2" xfId="2" xr:uid="{D44B30A3-6771-4175-82F2-381F278E7AC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196499080265509"/>
          <c:y val="7.2343862531754247E-2"/>
          <c:w val="0.66208946917842071"/>
          <c:h val="0.90973444334089115"/>
        </c:manualLayout>
      </c:layout>
      <c:scatterChart>
        <c:scatterStyle val="lineMarker"/>
        <c:varyColors val="0"/>
        <c:ser>
          <c:idx val="0"/>
          <c:order val="0"/>
          <c:tx>
            <c:v>Average S-Wave Velocity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'CPT Vs Data'!$B$37:$B$46</c:f>
              <c:numCache>
                <c:formatCode>0.00</c:formatCode>
                <c:ptCount val="10"/>
                <c:pt idx="0">
                  <c:v>624.09213668786629</c:v>
                </c:pt>
                <c:pt idx="1">
                  <c:v>624.09213668786629</c:v>
                </c:pt>
                <c:pt idx="2">
                  <c:v>505.64040333060012</c:v>
                </c:pt>
                <c:pt idx="3">
                  <c:v>505.64040333060012</c:v>
                </c:pt>
                <c:pt idx="4">
                  <c:v>600.45948963961882</c:v>
                </c:pt>
                <c:pt idx="5">
                  <c:v>600.45948963961882</c:v>
                </c:pt>
                <c:pt idx="6">
                  <c:v>680.40392085473673</c:v>
                </c:pt>
                <c:pt idx="7">
                  <c:v>680.40392085473673</c:v>
                </c:pt>
                <c:pt idx="8">
                  <c:v>760.49</c:v>
                </c:pt>
                <c:pt idx="9">
                  <c:v>760.49321999603217</c:v>
                </c:pt>
              </c:numCache>
            </c:numRef>
          </c:xVal>
          <c:yVal>
            <c:numRef>
              <c:f>'CPT Vs Data'!$A$37:$A$46</c:f>
              <c:numCache>
                <c:formatCode>0.00</c:formatCode>
                <c:ptCount val="10"/>
                <c:pt idx="0">
                  <c:v>3.8299999999999996</c:v>
                </c:pt>
                <c:pt idx="1">
                  <c:v>7.07</c:v>
                </c:pt>
                <c:pt idx="2">
                  <c:v>7.07</c:v>
                </c:pt>
                <c:pt idx="3">
                  <c:v>10.49</c:v>
                </c:pt>
                <c:pt idx="4">
                  <c:v>10.49</c:v>
                </c:pt>
                <c:pt idx="5">
                  <c:v>13.57</c:v>
                </c:pt>
                <c:pt idx="6">
                  <c:v>13.57</c:v>
                </c:pt>
                <c:pt idx="7">
                  <c:v>16.919999999999998</c:v>
                </c:pt>
                <c:pt idx="8">
                  <c:v>16.919999999999998</c:v>
                </c:pt>
                <c:pt idx="9">
                  <c:v>19.239999999999998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F6C-48D0-A145-AF9C0309E269}"/>
            </c:ext>
          </c:extLst>
        </c:ser>
        <c:ser>
          <c:idx val="3"/>
          <c:order val="1"/>
          <c:tx>
            <c:v>S-Wave Data</c:v>
          </c:tx>
          <c:spPr>
            <a:ln w="19050" cap="rnd">
              <a:noFill/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numFmt formatCode="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'CPT Vs Data'!$G$19:$G$23</c:f>
              <c:numCache>
                <c:formatCode>0.0</c:formatCode>
                <c:ptCount val="5"/>
                <c:pt idx="0">
                  <c:v>624.09213668786629</c:v>
                </c:pt>
                <c:pt idx="1">
                  <c:v>505.64040333060012</c:v>
                </c:pt>
                <c:pt idx="2">
                  <c:v>600.45948963961882</c:v>
                </c:pt>
                <c:pt idx="3">
                  <c:v>680.40392085473673</c:v>
                </c:pt>
                <c:pt idx="4">
                  <c:v>760.49321999603217</c:v>
                </c:pt>
              </c:numCache>
            </c:numRef>
          </c:xVal>
          <c:yVal>
            <c:numRef>
              <c:f>'CPT Vs Data'!$H$19:$H$23</c:f>
              <c:numCache>
                <c:formatCode>0.00</c:formatCode>
                <c:ptCount val="5"/>
                <c:pt idx="0">
                  <c:v>5.45</c:v>
                </c:pt>
                <c:pt idx="1">
                  <c:v>8.7800000000000011</c:v>
                </c:pt>
                <c:pt idx="2">
                  <c:v>12.030000000000001</c:v>
                </c:pt>
                <c:pt idx="3">
                  <c:v>15.244999999999999</c:v>
                </c:pt>
                <c:pt idx="4">
                  <c:v>18.079999999999998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F6C-48D0-A145-AF9C0309E2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9949008"/>
        <c:axId val="679955280"/>
        <c:extLst/>
      </c:scatterChart>
      <c:valAx>
        <c:axId val="679949008"/>
        <c:scaling>
          <c:orientation val="minMax"/>
          <c:max val="100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Shear Wave Velocity (ft/sec)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9955280"/>
        <c:crosses val="autoZero"/>
        <c:crossBetween val="midCat"/>
      </c:valAx>
      <c:valAx>
        <c:axId val="679955280"/>
        <c:scaling>
          <c:orientation val="maxMin"/>
          <c:max val="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</a:t>
                </a:r>
                <a:r>
                  <a:rPr lang="en-US" baseline="0"/>
                  <a:t> (ft)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99490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9146336177563914"/>
          <c:y val="0.45900989053697172"/>
          <c:w val="0.20639473746789888"/>
          <c:h val="9.71975664307439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</xdr:row>
      <xdr:rowOff>38100</xdr:rowOff>
    </xdr:from>
    <xdr:to>
      <xdr:col>1</xdr:col>
      <xdr:colOff>733425</xdr:colOff>
      <xdr:row>3</xdr:row>
      <xdr:rowOff>228600</xdr:rowOff>
    </xdr:to>
    <xdr:pic>
      <xdr:nvPicPr>
        <xdr:cNvPr id="2" name="Picture 7" descr="SMElogo_RGB_150dpi">
          <a:extLst>
            <a:ext uri="{FF2B5EF4-FFF2-40B4-BE49-F238E27FC236}">
              <a16:creationId xmlns:a16="http://schemas.microsoft.com/office/drawing/2014/main" id="{EA8CB371-98B9-4F1D-8548-705F984685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238125"/>
          <a:ext cx="1828800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83343</xdr:colOff>
      <xdr:row>0</xdr:row>
      <xdr:rowOff>63103</xdr:rowOff>
    </xdr:from>
    <xdr:to>
      <xdr:col>9</xdr:col>
      <xdr:colOff>517071</xdr:colOff>
      <xdr:row>40</xdr:row>
      <xdr:rowOff>163286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5D594C0-58EC-4A05-8621-04ABD67FA98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5</xdr:col>
      <xdr:colOff>38098</xdr:colOff>
      <xdr:row>41</xdr:row>
      <xdr:rowOff>103415</xdr:rowOff>
    </xdr:from>
    <xdr:to>
      <xdr:col>6</xdr:col>
      <xdr:colOff>549727</xdr:colOff>
      <xdr:row>45</xdr:row>
      <xdr:rowOff>85280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64A96A4-DD50-4A61-BA1A-8966145771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86098" y="7923440"/>
          <a:ext cx="1121229" cy="7819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espassociates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96629B-EB27-45EC-97BF-CE2B9B31673F}">
  <dimension ref="A1:N47"/>
  <sheetViews>
    <sheetView topLeftCell="A10" zoomScaleNormal="100" workbookViewId="0">
      <selection activeCell="P1" sqref="P1:V1048576"/>
    </sheetView>
  </sheetViews>
  <sheetFormatPr defaultRowHeight="15.75" x14ac:dyDescent="0.25"/>
  <cols>
    <col min="1" max="1" width="17.7109375" style="48" customWidth="1"/>
    <col min="2" max="2" width="15" style="12" customWidth="1"/>
    <col min="3" max="3" width="14.7109375" style="12" customWidth="1"/>
    <col min="4" max="4" width="17.85546875" style="12" customWidth="1"/>
    <col min="5" max="5" width="18" style="12" customWidth="1"/>
    <col min="6" max="6" width="17.7109375" style="11" customWidth="1"/>
    <col min="7" max="7" width="12.85546875" style="11" customWidth="1"/>
    <col min="8" max="8" width="15.140625" style="11" customWidth="1"/>
    <col min="9" max="9" width="16" style="11" customWidth="1"/>
    <col min="10" max="11" width="9.140625" style="11"/>
    <col min="12" max="12" width="13" style="10" bestFit="1" customWidth="1"/>
    <col min="13" max="14" width="13.5703125" style="10" customWidth="1"/>
    <col min="15" max="240" width="9.140625" style="11"/>
    <col min="241" max="241" width="17.7109375" style="11" customWidth="1"/>
    <col min="242" max="242" width="15" style="11" customWidth="1"/>
    <col min="243" max="243" width="14.7109375" style="11" customWidth="1"/>
    <col min="244" max="244" width="17.85546875" style="11" customWidth="1"/>
    <col min="245" max="245" width="18" style="11" customWidth="1"/>
    <col min="246" max="246" width="17.7109375" style="11" customWidth="1"/>
    <col min="247" max="247" width="12.85546875" style="11" customWidth="1"/>
    <col min="248" max="248" width="15.140625" style="11" customWidth="1"/>
    <col min="249" max="249" width="16" style="11" customWidth="1"/>
    <col min="250" max="251" width="9.140625" style="11"/>
    <col min="252" max="252" width="13" style="11" bestFit="1" customWidth="1"/>
    <col min="253" max="254" width="13.5703125" style="11" customWidth="1"/>
    <col min="255" max="255" width="13.28515625" style="11" customWidth="1"/>
    <col min="256" max="256" width="15.5703125" style="11" customWidth="1"/>
    <col min="257" max="496" width="9.140625" style="11"/>
    <col min="497" max="497" width="17.7109375" style="11" customWidth="1"/>
    <col min="498" max="498" width="15" style="11" customWidth="1"/>
    <col min="499" max="499" width="14.7109375" style="11" customWidth="1"/>
    <col min="500" max="500" width="17.85546875" style="11" customWidth="1"/>
    <col min="501" max="501" width="18" style="11" customWidth="1"/>
    <col min="502" max="502" width="17.7109375" style="11" customWidth="1"/>
    <col min="503" max="503" width="12.85546875" style="11" customWidth="1"/>
    <col min="504" max="504" width="15.140625" style="11" customWidth="1"/>
    <col min="505" max="505" width="16" style="11" customWidth="1"/>
    <col min="506" max="507" width="9.140625" style="11"/>
    <col min="508" max="508" width="13" style="11" bestFit="1" customWidth="1"/>
    <col min="509" max="510" width="13.5703125" style="11" customWidth="1"/>
    <col min="511" max="511" width="13.28515625" style="11" customWidth="1"/>
    <col min="512" max="512" width="15.5703125" style="11" customWidth="1"/>
    <col min="513" max="752" width="9.140625" style="11"/>
    <col min="753" max="753" width="17.7109375" style="11" customWidth="1"/>
    <col min="754" max="754" width="15" style="11" customWidth="1"/>
    <col min="755" max="755" width="14.7109375" style="11" customWidth="1"/>
    <col min="756" max="756" width="17.85546875" style="11" customWidth="1"/>
    <col min="757" max="757" width="18" style="11" customWidth="1"/>
    <col min="758" max="758" width="17.7109375" style="11" customWidth="1"/>
    <col min="759" max="759" width="12.85546875" style="11" customWidth="1"/>
    <col min="760" max="760" width="15.140625" style="11" customWidth="1"/>
    <col min="761" max="761" width="16" style="11" customWidth="1"/>
    <col min="762" max="763" width="9.140625" style="11"/>
    <col min="764" max="764" width="13" style="11" bestFit="1" customWidth="1"/>
    <col min="765" max="766" width="13.5703125" style="11" customWidth="1"/>
    <col min="767" max="767" width="13.28515625" style="11" customWidth="1"/>
    <col min="768" max="768" width="15.5703125" style="11" customWidth="1"/>
    <col min="769" max="1008" width="9.140625" style="11"/>
    <col min="1009" max="1009" width="17.7109375" style="11" customWidth="1"/>
    <col min="1010" max="1010" width="15" style="11" customWidth="1"/>
    <col min="1011" max="1011" width="14.7109375" style="11" customWidth="1"/>
    <col min="1012" max="1012" width="17.85546875" style="11" customWidth="1"/>
    <col min="1013" max="1013" width="18" style="11" customWidth="1"/>
    <col min="1014" max="1014" width="17.7109375" style="11" customWidth="1"/>
    <col min="1015" max="1015" width="12.85546875" style="11" customWidth="1"/>
    <col min="1016" max="1016" width="15.140625" style="11" customWidth="1"/>
    <col min="1017" max="1017" width="16" style="11" customWidth="1"/>
    <col min="1018" max="1019" width="9.140625" style="11"/>
    <col min="1020" max="1020" width="13" style="11" bestFit="1" customWidth="1"/>
    <col min="1021" max="1022" width="13.5703125" style="11" customWidth="1"/>
    <col min="1023" max="1023" width="13.28515625" style="11" customWidth="1"/>
    <col min="1024" max="1024" width="15.5703125" style="11" customWidth="1"/>
    <col min="1025" max="1264" width="9.140625" style="11"/>
    <col min="1265" max="1265" width="17.7109375" style="11" customWidth="1"/>
    <col min="1266" max="1266" width="15" style="11" customWidth="1"/>
    <col min="1267" max="1267" width="14.7109375" style="11" customWidth="1"/>
    <col min="1268" max="1268" width="17.85546875" style="11" customWidth="1"/>
    <col min="1269" max="1269" width="18" style="11" customWidth="1"/>
    <col min="1270" max="1270" width="17.7109375" style="11" customWidth="1"/>
    <col min="1271" max="1271" width="12.85546875" style="11" customWidth="1"/>
    <col min="1272" max="1272" width="15.140625" style="11" customWidth="1"/>
    <col min="1273" max="1273" width="16" style="11" customWidth="1"/>
    <col min="1274" max="1275" width="9.140625" style="11"/>
    <col min="1276" max="1276" width="13" style="11" bestFit="1" customWidth="1"/>
    <col min="1277" max="1278" width="13.5703125" style="11" customWidth="1"/>
    <col min="1279" max="1279" width="13.28515625" style="11" customWidth="1"/>
    <col min="1280" max="1280" width="15.5703125" style="11" customWidth="1"/>
    <col min="1281" max="1520" width="9.140625" style="11"/>
    <col min="1521" max="1521" width="17.7109375" style="11" customWidth="1"/>
    <col min="1522" max="1522" width="15" style="11" customWidth="1"/>
    <col min="1523" max="1523" width="14.7109375" style="11" customWidth="1"/>
    <col min="1524" max="1524" width="17.85546875" style="11" customWidth="1"/>
    <col min="1525" max="1525" width="18" style="11" customWidth="1"/>
    <col min="1526" max="1526" width="17.7109375" style="11" customWidth="1"/>
    <col min="1527" max="1527" width="12.85546875" style="11" customWidth="1"/>
    <col min="1528" max="1528" width="15.140625" style="11" customWidth="1"/>
    <col min="1529" max="1529" width="16" style="11" customWidth="1"/>
    <col min="1530" max="1531" width="9.140625" style="11"/>
    <col min="1532" max="1532" width="13" style="11" bestFit="1" customWidth="1"/>
    <col min="1533" max="1534" width="13.5703125" style="11" customWidth="1"/>
    <col min="1535" max="1535" width="13.28515625" style="11" customWidth="1"/>
    <col min="1536" max="1536" width="15.5703125" style="11" customWidth="1"/>
    <col min="1537" max="1776" width="9.140625" style="11"/>
    <col min="1777" max="1777" width="17.7109375" style="11" customWidth="1"/>
    <col min="1778" max="1778" width="15" style="11" customWidth="1"/>
    <col min="1779" max="1779" width="14.7109375" style="11" customWidth="1"/>
    <col min="1780" max="1780" width="17.85546875" style="11" customWidth="1"/>
    <col min="1781" max="1781" width="18" style="11" customWidth="1"/>
    <col min="1782" max="1782" width="17.7109375" style="11" customWidth="1"/>
    <col min="1783" max="1783" width="12.85546875" style="11" customWidth="1"/>
    <col min="1784" max="1784" width="15.140625" style="11" customWidth="1"/>
    <col min="1785" max="1785" width="16" style="11" customWidth="1"/>
    <col min="1786" max="1787" width="9.140625" style="11"/>
    <col min="1788" max="1788" width="13" style="11" bestFit="1" customWidth="1"/>
    <col min="1789" max="1790" width="13.5703125" style="11" customWidth="1"/>
    <col min="1791" max="1791" width="13.28515625" style="11" customWidth="1"/>
    <col min="1792" max="1792" width="15.5703125" style="11" customWidth="1"/>
    <col min="1793" max="2032" width="9.140625" style="11"/>
    <col min="2033" max="2033" width="17.7109375" style="11" customWidth="1"/>
    <col min="2034" max="2034" width="15" style="11" customWidth="1"/>
    <col min="2035" max="2035" width="14.7109375" style="11" customWidth="1"/>
    <col min="2036" max="2036" width="17.85546875" style="11" customWidth="1"/>
    <col min="2037" max="2037" width="18" style="11" customWidth="1"/>
    <col min="2038" max="2038" width="17.7109375" style="11" customWidth="1"/>
    <col min="2039" max="2039" width="12.85546875" style="11" customWidth="1"/>
    <col min="2040" max="2040" width="15.140625" style="11" customWidth="1"/>
    <col min="2041" max="2041" width="16" style="11" customWidth="1"/>
    <col min="2042" max="2043" width="9.140625" style="11"/>
    <col min="2044" max="2044" width="13" style="11" bestFit="1" customWidth="1"/>
    <col min="2045" max="2046" width="13.5703125" style="11" customWidth="1"/>
    <col min="2047" max="2047" width="13.28515625" style="11" customWidth="1"/>
    <col min="2048" max="2048" width="15.5703125" style="11" customWidth="1"/>
    <col min="2049" max="2288" width="9.140625" style="11"/>
    <col min="2289" max="2289" width="17.7109375" style="11" customWidth="1"/>
    <col min="2290" max="2290" width="15" style="11" customWidth="1"/>
    <col min="2291" max="2291" width="14.7109375" style="11" customWidth="1"/>
    <col min="2292" max="2292" width="17.85546875" style="11" customWidth="1"/>
    <col min="2293" max="2293" width="18" style="11" customWidth="1"/>
    <col min="2294" max="2294" width="17.7109375" style="11" customWidth="1"/>
    <col min="2295" max="2295" width="12.85546875" style="11" customWidth="1"/>
    <col min="2296" max="2296" width="15.140625" style="11" customWidth="1"/>
    <col min="2297" max="2297" width="16" style="11" customWidth="1"/>
    <col min="2298" max="2299" width="9.140625" style="11"/>
    <col min="2300" max="2300" width="13" style="11" bestFit="1" customWidth="1"/>
    <col min="2301" max="2302" width="13.5703125" style="11" customWidth="1"/>
    <col min="2303" max="2303" width="13.28515625" style="11" customWidth="1"/>
    <col min="2304" max="2304" width="15.5703125" style="11" customWidth="1"/>
    <col min="2305" max="2544" width="9.140625" style="11"/>
    <col min="2545" max="2545" width="17.7109375" style="11" customWidth="1"/>
    <col min="2546" max="2546" width="15" style="11" customWidth="1"/>
    <col min="2547" max="2547" width="14.7109375" style="11" customWidth="1"/>
    <col min="2548" max="2548" width="17.85546875" style="11" customWidth="1"/>
    <col min="2549" max="2549" width="18" style="11" customWidth="1"/>
    <col min="2550" max="2550" width="17.7109375" style="11" customWidth="1"/>
    <col min="2551" max="2551" width="12.85546875" style="11" customWidth="1"/>
    <col min="2552" max="2552" width="15.140625" style="11" customWidth="1"/>
    <col min="2553" max="2553" width="16" style="11" customWidth="1"/>
    <col min="2554" max="2555" width="9.140625" style="11"/>
    <col min="2556" max="2556" width="13" style="11" bestFit="1" customWidth="1"/>
    <col min="2557" max="2558" width="13.5703125" style="11" customWidth="1"/>
    <col min="2559" max="2559" width="13.28515625" style="11" customWidth="1"/>
    <col min="2560" max="2560" width="15.5703125" style="11" customWidth="1"/>
    <col min="2561" max="2800" width="9.140625" style="11"/>
    <col min="2801" max="2801" width="17.7109375" style="11" customWidth="1"/>
    <col min="2802" max="2802" width="15" style="11" customWidth="1"/>
    <col min="2803" max="2803" width="14.7109375" style="11" customWidth="1"/>
    <col min="2804" max="2804" width="17.85546875" style="11" customWidth="1"/>
    <col min="2805" max="2805" width="18" style="11" customWidth="1"/>
    <col min="2806" max="2806" width="17.7109375" style="11" customWidth="1"/>
    <col min="2807" max="2807" width="12.85546875" style="11" customWidth="1"/>
    <col min="2808" max="2808" width="15.140625" style="11" customWidth="1"/>
    <col min="2809" max="2809" width="16" style="11" customWidth="1"/>
    <col min="2810" max="2811" width="9.140625" style="11"/>
    <col min="2812" max="2812" width="13" style="11" bestFit="1" customWidth="1"/>
    <col min="2813" max="2814" width="13.5703125" style="11" customWidth="1"/>
    <col min="2815" max="2815" width="13.28515625" style="11" customWidth="1"/>
    <col min="2816" max="2816" width="15.5703125" style="11" customWidth="1"/>
    <col min="2817" max="3056" width="9.140625" style="11"/>
    <col min="3057" max="3057" width="17.7109375" style="11" customWidth="1"/>
    <col min="3058" max="3058" width="15" style="11" customWidth="1"/>
    <col min="3059" max="3059" width="14.7109375" style="11" customWidth="1"/>
    <col min="3060" max="3060" width="17.85546875" style="11" customWidth="1"/>
    <col min="3061" max="3061" width="18" style="11" customWidth="1"/>
    <col min="3062" max="3062" width="17.7109375" style="11" customWidth="1"/>
    <col min="3063" max="3063" width="12.85546875" style="11" customWidth="1"/>
    <col min="3064" max="3064" width="15.140625" style="11" customWidth="1"/>
    <col min="3065" max="3065" width="16" style="11" customWidth="1"/>
    <col min="3066" max="3067" width="9.140625" style="11"/>
    <col min="3068" max="3068" width="13" style="11" bestFit="1" customWidth="1"/>
    <col min="3069" max="3070" width="13.5703125" style="11" customWidth="1"/>
    <col min="3071" max="3071" width="13.28515625" style="11" customWidth="1"/>
    <col min="3072" max="3072" width="15.5703125" style="11" customWidth="1"/>
    <col min="3073" max="3312" width="9.140625" style="11"/>
    <col min="3313" max="3313" width="17.7109375" style="11" customWidth="1"/>
    <col min="3314" max="3314" width="15" style="11" customWidth="1"/>
    <col min="3315" max="3315" width="14.7109375" style="11" customWidth="1"/>
    <col min="3316" max="3316" width="17.85546875" style="11" customWidth="1"/>
    <col min="3317" max="3317" width="18" style="11" customWidth="1"/>
    <col min="3318" max="3318" width="17.7109375" style="11" customWidth="1"/>
    <col min="3319" max="3319" width="12.85546875" style="11" customWidth="1"/>
    <col min="3320" max="3320" width="15.140625" style="11" customWidth="1"/>
    <col min="3321" max="3321" width="16" style="11" customWidth="1"/>
    <col min="3322" max="3323" width="9.140625" style="11"/>
    <col min="3324" max="3324" width="13" style="11" bestFit="1" customWidth="1"/>
    <col min="3325" max="3326" width="13.5703125" style="11" customWidth="1"/>
    <col min="3327" max="3327" width="13.28515625" style="11" customWidth="1"/>
    <col min="3328" max="3328" width="15.5703125" style="11" customWidth="1"/>
    <col min="3329" max="3568" width="9.140625" style="11"/>
    <col min="3569" max="3569" width="17.7109375" style="11" customWidth="1"/>
    <col min="3570" max="3570" width="15" style="11" customWidth="1"/>
    <col min="3571" max="3571" width="14.7109375" style="11" customWidth="1"/>
    <col min="3572" max="3572" width="17.85546875" style="11" customWidth="1"/>
    <col min="3573" max="3573" width="18" style="11" customWidth="1"/>
    <col min="3574" max="3574" width="17.7109375" style="11" customWidth="1"/>
    <col min="3575" max="3575" width="12.85546875" style="11" customWidth="1"/>
    <col min="3576" max="3576" width="15.140625" style="11" customWidth="1"/>
    <col min="3577" max="3577" width="16" style="11" customWidth="1"/>
    <col min="3578" max="3579" width="9.140625" style="11"/>
    <col min="3580" max="3580" width="13" style="11" bestFit="1" customWidth="1"/>
    <col min="3581" max="3582" width="13.5703125" style="11" customWidth="1"/>
    <col min="3583" max="3583" width="13.28515625" style="11" customWidth="1"/>
    <col min="3584" max="3584" width="15.5703125" style="11" customWidth="1"/>
    <col min="3585" max="3824" width="9.140625" style="11"/>
    <col min="3825" max="3825" width="17.7109375" style="11" customWidth="1"/>
    <col min="3826" max="3826" width="15" style="11" customWidth="1"/>
    <col min="3827" max="3827" width="14.7109375" style="11" customWidth="1"/>
    <col min="3828" max="3828" width="17.85546875" style="11" customWidth="1"/>
    <col min="3829" max="3829" width="18" style="11" customWidth="1"/>
    <col min="3830" max="3830" width="17.7109375" style="11" customWidth="1"/>
    <col min="3831" max="3831" width="12.85546875" style="11" customWidth="1"/>
    <col min="3832" max="3832" width="15.140625" style="11" customWidth="1"/>
    <col min="3833" max="3833" width="16" style="11" customWidth="1"/>
    <col min="3834" max="3835" width="9.140625" style="11"/>
    <col min="3836" max="3836" width="13" style="11" bestFit="1" customWidth="1"/>
    <col min="3837" max="3838" width="13.5703125" style="11" customWidth="1"/>
    <col min="3839" max="3839" width="13.28515625" style="11" customWidth="1"/>
    <col min="3840" max="3840" width="15.5703125" style="11" customWidth="1"/>
    <col min="3841" max="4080" width="9.140625" style="11"/>
    <col min="4081" max="4081" width="17.7109375" style="11" customWidth="1"/>
    <col min="4082" max="4082" width="15" style="11" customWidth="1"/>
    <col min="4083" max="4083" width="14.7109375" style="11" customWidth="1"/>
    <col min="4084" max="4084" width="17.85546875" style="11" customWidth="1"/>
    <col min="4085" max="4085" width="18" style="11" customWidth="1"/>
    <col min="4086" max="4086" width="17.7109375" style="11" customWidth="1"/>
    <col min="4087" max="4087" width="12.85546875" style="11" customWidth="1"/>
    <col min="4088" max="4088" width="15.140625" style="11" customWidth="1"/>
    <col min="4089" max="4089" width="16" style="11" customWidth="1"/>
    <col min="4090" max="4091" width="9.140625" style="11"/>
    <col min="4092" max="4092" width="13" style="11" bestFit="1" customWidth="1"/>
    <col min="4093" max="4094" width="13.5703125" style="11" customWidth="1"/>
    <col min="4095" max="4095" width="13.28515625" style="11" customWidth="1"/>
    <col min="4096" max="4096" width="15.5703125" style="11" customWidth="1"/>
    <col min="4097" max="4336" width="9.140625" style="11"/>
    <col min="4337" max="4337" width="17.7109375" style="11" customWidth="1"/>
    <col min="4338" max="4338" width="15" style="11" customWidth="1"/>
    <col min="4339" max="4339" width="14.7109375" style="11" customWidth="1"/>
    <col min="4340" max="4340" width="17.85546875" style="11" customWidth="1"/>
    <col min="4341" max="4341" width="18" style="11" customWidth="1"/>
    <col min="4342" max="4342" width="17.7109375" style="11" customWidth="1"/>
    <col min="4343" max="4343" width="12.85546875" style="11" customWidth="1"/>
    <col min="4344" max="4344" width="15.140625" style="11" customWidth="1"/>
    <col min="4345" max="4345" width="16" style="11" customWidth="1"/>
    <col min="4346" max="4347" width="9.140625" style="11"/>
    <col min="4348" max="4348" width="13" style="11" bestFit="1" customWidth="1"/>
    <col min="4349" max="4350" width="13.5703125" style="11" customWidth="1"/>
    <col min="4351" max="4351" width="13.28515625" style="11" customWidth="1"/>
    <col min="4352" max="4352" width="15.5703125" style="11" customWidth="1"/>
    <col min="4353" max="4592" width="9.140625" style="11"/>
    <col min="4593" max="4593" width="17.7109375" style="11" customWidth="1"/>
    <col min="4594" max="4594" width="15" style="11" customWidth="1"/>
    <col min="4595" max="4595" width="14.7109375" style="11" customWidth="1"/>
    <col min="4596" max="4596" width="17.85546875" style="11" customWidth="1"/>
    <col min="4597" max="4597" width="18" style="11" customWidth="1"/>
    <col min="4598" max="4598" width="17.7109375" style="11" customWidth="1"/>
    <col min="4599" max="4599" width="12.85546875" style="11" customWidth="1"/>
    <col min="4600" max="4600" width="15.140625" style="11" customWidth="1"/>
    <col min="4601" max="4601" width="16" style="11" customWidth="1"/>
    <col min="4602" max="4603" width="9.140625" style="11"/>
    <col min="4604" max="4604" width="13" style="11" bestFit="1" customWidth="1"/>
    <col min="4605" max="4606" width="13.5703125" style="11" customWidth="1"/>
    <col min="4607" max="4607" width="13.28515625" style="11" customWidth="1"/>
    <col min="4608" max="4608" width="15.5703125" style="11" customWidth="1"/>
    <col min="4609" max="4848" width="9.140625" style="11"/>
    <col min="4849" max="4849" width="17.7109375" style="11" customWidth="1"/>
    <col min="4850" max="4850" width="15" style="11" customWidth="1"/>
    <col min="4851" max="4851" width="14.7109375" style="11" customWidth="1"/>
    <col min="4852" max="4852" width="17.85546875" style="11" customWidth="1"/>
    <col min="4853" max="4853" width="18" style="11" customWidth="1"/>
    <col min="4854" max="4854" width="17.7109375" style="11" customWidth="1"/>
    <col min="4855" max="4855" width="12.85546875" style="11" customWidth="1"/>
    <col min="4856" max="4856" width="15.140625" style="11" customWidth="1"/>
    <col min="4857" max="4857" width="16" style="11" customWidth="1"/>
    <col min="4858" max="4859" width="9.140625" style="11"/>
    <col min="4860" max="4860" width="13" style="11" bestFit="1" customWidth="1"/>
    <col min="4861" max="4862" width="13.5703125" style="11" customWidth="1"/>
    <col min="4863" max="4863" width="13.28515625" style="11" customWidth="1"/>
    <col min="4864" max="4864" width="15.5703125" style="11" customWidth="1"/>
    <col min="4865" max="5104" width="9.140625" style="11"/>
    <col min="5105" max="5105" width="17.7109375" style="11" customWidth="1"/>
    <col min="5106" max="5106" width="15" style="11" customWidth="1"/>
    <col min="5107" max="5107" width="14.7109375" style="11" customWidth="1"/>
    <col min="5108" max="5108" width="17.85546875" style="11" customWidth="1"/>
    <col min="5109" max="5109" width="18" style="11" customWidth="1"/>
    <col min="5110" max="5110" width="17.7109375" style="11" customWidth="1"/>
    <col min="5111" max="5111" width="12.85546875" style="11" customWidth="1"/>
    <col min="5112" max="5112" width="15.140625" style="11" customWidth="1"/>
    <col min="5113" max="5113" width="16" style="11" customWidth="1"/>
    <col min="5114" max="5115" width="9.140625" style="11"/>
    <col min="5116" max="5116" width="13" style="11" bestFit="1" customWidth="1"/>
    <col min="5117" max="5118" width="13.5703125" style="11" customWidth="1"/>
    <col min="5119" max="5119" width="13.28515625" style="11" customWidth="1"/>
    <col min="5120" max="5120" width="15.5703125" style="11" customWidth="1"/>
    <col min="5121" max="5360" width="9.140625" style="11"/>
    <col min="5361" max="5361" width="17.7109375" style="11" customWidth="1"/>
    <col min="5362" max="5362" width="15" style="11" customWidth="1"/>
    <col min="5363" max="5363" width="14.7109375" style="11" customWidth="1"/>
    <col min="5364" max="5364" width="17.85546875" style="11" customWidth="1"/>
    <col min="5365" max="5365" width="18" style="11" customWidth="1"/>
    <col min="5366" max="5366" width="17.7109375" style="11" customWidth="1"/>
    <col min="5367" max="5367" width="12.85546875" style="11" customWidth="1"/>
    <col min="5368" max="5368" width="15.140625" style="11" customWidth="1"/>
    <col min="5369" max="5369" width="16" style="11" customWidth="1"/>
    <col min="5370" max="5371" width="9.140625" style="11"/>
    <col min="5372" max="5372" width="13" style="11" bestFit="1" customWidth="1"/>
    <col min="5373" max="5374" width="13.5703125" style="11" customWidth="1"/>
    <col min="5375" max="5375" width="13.28515625" style="11" customWidth="1"/>
    <col min="5376" max="5376" width="15.5703125" style="11" customWidth="1"/>
    <col min="5377" max="5616" width="9.140625" style="11"/>
    <col min="5617" max="5617" width="17.7109375" style="11" customWidth="1"/>
    <col min="5618" max="5618" width="15" style="11" customWidth="1"/>
    <col min="5619" max="5619" width="14.7109375" style="11" customWidth="1"/>
    <col min="5620" max="5620" width="17.85546875" style="11" customWidth="1"/>
    <col min="5621" max="5621" width="18" style="11" customWidth="1"/>
    <col min="5622" max="5622" width="17.7109375" style="11" customWidth="1"/>
    <col min="5623" max="5623" width="12.85546875" style="11" customWidth="1"/>
    <col min="5624" max="5624" width="15.140625" style="11" customWidth="1"/>
    <col min="5625" max="5625" width="16" style="11" customWidth="1"/>
    <col min="5626" max="5627" width="9.140625" style="11"/>
    <col min="5628" max="5628" width="13" style="11" bestFit="1" customWidth="1"/>
    <col min="5629" max="5630" width="13.5703125" style="11" customWidth="1"/>
    <col min="5631" max="5631" width="13.28515625" style="11" customWidth="1"/>
    <col min="5632" max="5632" width="15.5703125" style="11" customWidth="1"/>
    <col min="5633" max="5872" width="9.140625" style="11"/>
    <col min="5873" max="5873" width="17.7109375" style="11" customWidth="1"/>
    <col min="5874" max="5874" width="15" style="11" customWidth="1"/>
    <col min="5875" max="5875" width="14.7109375" style="11" customWidth="1"/>
    <col min="5876" max="5876" width="17.85546875" style="11" customWidth="1"/>
    <col min="5877" max="5877" width="18" style="11" customWidth="1"/>
    <col min="5878" max="5878" width="17.7109375" style="11" customWidth="1"/>
    <col min="5879" max="5879" width="12.85546875" style="11" customWidth="1"/>
    <col min="5880" max="5880" width="15.140625" style="11" customWidth="1"/>
    <col min="5881" max="5881" width="16" style="11" customWidth="1"/>
    <col min="5882" max="5883" width="9.140625" style="11"/>
    <col min="5884" max="5884" width="13" style="11" bestFit="1" customWidth="1"/>
    <col min="5885" max="5886" width="13.5703125" style="11" customWidth="1"/>
    <col min="5887" max="5887" width="13.28515625" style="11" customWidth="1"/>
    <col min="5888" max="5888" width="15.5703125" style="11" customWidth="1"/>
    <col min="5889" max="6128" width="9.140625" style="11"/>
    <col min="6129" max="6129" width="17.7109375" style="11" customWidth="1"/>
    <col min="6130" max="6130" width="15" style="11" customWidth="1"/>
    <col min="6131" max="6131" width="14.7109375" style="11" customWidth="1"/>
    <col min="6132" max="6132" width="17.85546875" style="11" customWidth="1"/>
    <col min="6133" max="6133" width="18" style="11" customWidth="1"/>
    <col min="6134" max="6134" width="17.7109375" style="11" customWidth="1"/>
    <col min="6135" max="6135" width="12.85546875" style="11" customWidth="1"/>
    <col min="6136" max="6136" width="15.140625" style="11" customWidth="1"/>
    <col min="6137" max="6137" width="16" style="11" customWidth="1"/>
    <col min="6138" max="6139" width="9.140625" style="11"/>
    <col min="6140" max="6140" width="13" style="11" bestFit="1" customWidth="1"/>
    <col min="6141" max="6142" width="13.5703125" style="11" customWidth="1"/>
    <col min="6143" max="6143" width="13.28515625" style="11" customWidth="1"/>
    <col min="6144" max="6144" width="15.5703125" style="11" customWidth="1"/>
    <col min="6145" max="6384" width="9.140625" style="11"/>
    <col min="6385" max="6385" width="17.7109375" style="11" customWidth="1"/>
    <col min="6386" max="6386" width="15" style="11" customWidth="1"/>
    <col min="6387" max="6387" width="14.7109375" style="11" customWidth="1"/>
    <col min="6388" max="6388" width="17.85546875" style="11" customWidth="1"/>
    <col min="6389" max="6389" width="18" style="11" customWidth="1"/>
    <col min="6390" max="6390" width="17.7109375" style="11" customWidth="1"/>
    <col min="6391" max="6391" width="12.85546875" style="11" customWidth="1"/>
    <col min="6392" max="6392" width="15.140625" style="11" customWidth="1"/>
    <col min="6393" max="6393" width="16" style="11" customWidth="1"/>
    <col min="6394" max="6395" width="9.140625" style="11"/>
    <col min="6396" max="6396" width="13" style="11" bestFit="1" customWidth="1"/>
    <col min="6397" max="6398" width="13.5703125" style="11" customWidth="1"/>
    <col min="6399" max="6399" width="13.28515625" style="11" customWidth="1"/>
    <col min="6400" max="6400" width="15.5703125" style="11" customWidth="1"/>
    <col min="6401" max="6640" width="9.140625" style="11"/>
    <col min="6641" max="6641" width="17.7109375" style="11" customWidth="1"/>
    <col min="6642" max="6642" width="15" style="11" customWidth="1"/>
    <col min="6643" max="6643" width="14.7109375" style="11" customWidth="1"/>
    <col min="6644" max="6644" width="17.85546875" style="11" customWidth="1"/>
    <col min="6645" max="6645" width="18" style="11" customWidth="1"/>
    <col min="6646" max="6646" width="17.7109375" style="11" customWidth="1"/>
    <col min="6647" max="6647" width="12.85546875" style="11" customWidth="1"/>
    <col min="6648" max="6648" width="15.140625" style="11" customWidth="1"/>
    <col min="6649" max="6649" width="16" style="11" customWidth="1"/>
    <col min="6650" max="6651" width="9.140625" style="11"/>
    <col min="6652" max="6652" width="13" style="11" bestFit="1" customWidth="1"/>
    <col min="6653" max="6654" width="13.5703125" style="11" customWidth="1"/>
    <col min="6655" max="6655" width="13.28515625" style="11" customWidth="1"/>
    <col min="6656" max="6656" width="15.5703125" style="11" customWidth="1"/>
    <col min="6657" max="6896" width="9.140625" style="11"/>
    <col min="6897" max="6897" width="17.7109375" style="11" customWidth="1"/>
    <col min="6898" max="6898" width="15" style="11" customWidth="1"/>
    <col min="6899" max="6899" width="14.7109375" style="11" customWidth="1"/>
    <col min="6900" max="6900" width="17.85546875" style="11" customWidth="1"/>
    <col min="6901" max="6901" width="18" style="11" customWidth="1"/>
    <col min="6902" max="6902" width="17.7109375" style="11" customWidth="1"/>
    <col min="6903" max="6903" width="12.85546875" style="11" customWidth="1"/>
    <col min="6904" max="6904" width="15.140625" style="11" customWidth="1"/>
    <col min="6905" max="6905" width="16" style="11" customWidth="1"/>
    <col min="6906" max="6907" width="9.140625" style="11"/>
    <col min="6908" max="6908" width="13" style="11" bestFit="1" customWidth="1"/>
    <col min="6909" max="6910" width="13.5703125" style="11" customWidth="1"/>
    <col min="6911" max="6911" width="13.28515625" style="11" customWidth="1"/>
    <col min="6912" max="6912" width="15.5703125" style="11" customWidth="1"/>
    <col min="6913" max="7152" width="9.140625" style="11"/>
    <col min="7153" max="7153" width="17.7109375" style="11" customWidth="1"/>
    <col min="7154" max="7154" width="15" style="11" customWidth="1"/>
    <col min="7155" max="7155" width="14.7109375" style="11" customWidth="1"/>
    <col min="7156" max="7156" width="17.85546875" style="11" customWidth="1"/>
    <col min="7157" max="7157" width="18" style="11" customWidth="1"/>
    <col min="7158" max="7158" width="17.7109375" style="11" customWidth="1"/>
    <col min="7159" max="7159" width="12.85546875" style="11" customWidth="1"/>
    <col min="7160" max="7160" width="15.140625" style="11" customWidth="1"/>
    <col min="7161" max="7161" width="16" style="11" customWidth="1"/>
    <col min="7162" max="7163" width="9.140625" style="11"/>
    <col min="7164" max="7164" width="13" style="11" bestFit="1" customWidth="1"/>
    <col min="7165" max="7166" width="13.5703125" style="11" customWidth="1"/>
    <col min="7167" max="7167" width="13.28515625" style="11" customWidth="1"/>
    <col min="7168" max="7168" width="15.5703125" style="11" customWidth="1"/>
    <col min="7169" max="7408" width="9.140625" style="11"/>
    <col min="7409" max="7409" width="17.7109375" style="11" customWidth="1"/>
    <col min="7410" max="7410" width="15" style="11" customWidth="1"/>
    <col min="7411" max="7411" width="14.7109375" style="11" customWidth="1"/>
    <col min="7412" max="7412" width="17.85546875" style="11" customWidth="1"/>
    <col min="7413" max="7413" width="18" style="11" customWidth="1"/>
    <col min="7414" max="7414" width="17.7109375" style="11" customWidth="1"/>
    <col min="7415" max="7415" width="12.85546875" style="11" customWidth="1"/>
    <col min="7416" max="7416" width="15.140625" style="11" customWidth="1"/>
    <col min="7417" max="7417" width="16" style="11" customWidth="1"/>
    <col min="7418" max="7419" width="9.140625" style="11"/>
    <col min="7420" max="7420" width="13" style="11" bestFit="1" customWidth="1"/>
    <col min="7421" max="7422" width="13.5703125" style="11" customWidth="1"/>
    <col min="7423" max="7423" width="13.28515625" style="11" customWidth="1"/>
    <col min="7424" max="7424" width="15.5703125" style="11" customWidth="1"/>
    <col min="7425" max="7664" width="9.140625" style="11"/>
    <col min="7665" max="7665" width="17.7109375" style="11" customWidth="1"/>
    <col min="7666" max="7666" width="15" style="11" customWidth="1"/>
    <col min="7667" max="7667" width="14.7109375" style="11" customWidth="1"/>
    <col min="7668" max="7668" width="17.85546875" style="11" customWidth="1"/>
    <col min="7669" max="7669" width="18" style="11" customWidth="1"/>
    <col min="7670" max="7670" width="17.7109375" style="11" customWidth="1"/>
    <col min="7671" max="7671" width="12.85546875" style="11" customWidth="1"/>
    <col min="7672" max="7672" width="15.140625" style="11" customWidth="1"/>
    <col min="7673" max="7673" width="16" style="11" customWidth="1"/>
    <col min="7674" max="7675" width="9.140625" style="11"/>
    <col min="7676" max="7676" width="13" style="11" bestFit="1" customWidth="1"/>
    <col min="7677" max="7678" width="13.5703125" style="11" customWidth="1"/>
    <col min="7679" max="7679" width="13.28515625" style="11" customWidth="1"/>
    <col min="7680" max="7680" width="15.5703125" style="11" customWidth="1"/>
    <col min="7681" max="7920" width="9.140625" style="11"/>
    <col min="7921" max="7921" width="17.7109375" style="11" customWidth="1"/>
    <col min="7922" max="7922" width="15" style="11" customWidth="1"/>
    <col min="7923" max="7923" width="14.7109375" style="11" customWidth="1"/>
    <col min="7924" max="7924" width="17.85546875" style="11" customWidth="1"/>
    <col min="7925" max="7925" width="18" style="11" customWidth="1"/>
    <col min="7926" max="7926" width="17.7109375" style="11" customWidth="1"/>
    <col min="7927" max="7927" width="12.85546875" style="11" customWidth="1"/>
    <col min="7928" max="7928" width="15.140625" style="11" customWidth="1"/>
    <col min="7929" max="7929" width="16" style="11" customWidth="1"/>
    <col min="7930" max="7931" width="9.140625" style="11"/>
    <col min="7932" max="7932" width="13" style="11" bestFit="1" customWidth="1"/>
    <col min="7933" max="7934" width="13.5703125" style="11" customWidth="1"/>
    <col min="7935" max="7935" width="13.28515625" style="11" customWidth="1"/>
    <col min="7936" max="7936" width="15.5703125" style="11" customWidth="1"/>
    <col min="7937" max="8176" width="9.140625" style="11"/>
    <col min="8177" max="8177" width="17.7109375" style="11" customWidth="1"/>
    <col min="8178" max="8178" width="15" style="11" customWidth="1"/>
    <col min="8179" max="8179" width="14.7109375" style="11" customWidth="1"/>
    <col min="8180" max="8180" width="17.85546875" style="11" customWidth="1"/>
    <col min="8181" max="8181" width="18" style="11" customWidth="1"/>
    <col min="8182" max="8182" width="17.7109375" style="11" customWidth="1"/>
    <col min="8183" max="8183" width="12.85546875" style="11" customWidth="1"/>
    <col min="8184" max="8184" width="15.140625" style="11" customWidth="1"/>
    <col min="8185" max="8185" width="16" style="11" customWidth="1"/>
    <col min="8186" max="8187" width="9.140625" style="11"/>
    <col min="8188" max="8188" width="13" style="11" bestFit="1" customWidth="1"/>
    <col min="8189" max="8190" width="13.5703125" style="11" customWidth="1"/>
    <col min="8191" max="8191" width="13.28515625" style="11" customWidth="1"/>
    <col min="8192" max="8192" width="15.5703125" style="11" customWidth="1"/>
    <col min="8193" max="8432" width="9.140625" style="11"/>
    <col min="8433" max="8433" width="17.7109375" style="11" customWidth="1"/>
    <col min="8434" max="8434" width="15" style="11" customWidth="1"/>
    <col min="8435" max="8435" width="14.7109375" style="11" customWidth="1"/>
    <col min="8436" max="8436" width="17.85546875" style="11" customWidth="1"/>
    <col min="8437" max="8437" width="18" style="11" customWidth="1"/>
    <col min="8438" max="8438" width="17.7109375" style="11" customWidth="1"/>
    <col min="8439" max="8439" width="12.85546875" style="11" customWidth="1"/>
    <col min="8440" max="8440" width="15.140625" style="11" customWidth="1"/>
    <col min="8441" max="8441" width="16" style="11" customWidth="1"/>
    <col min="8442" max="8443" width="9.140625" style="11"/>
    <col min="8444" max="8444" width="13" style="11" bestFit="1" customWidth="1"/>
    <col min="8445" max="8446" width="13.5703125" style="11" customWidth="1"/>
    <col min="8447" max="8447" width="13.28515625" style="11" customWidth="1"/>
    <col min="8448" max="8448" width="15.5703125" style="11" customWidth="1"/>
    <col min="8449" max="8688" width="9.140625" style="11"/>
    <col min="8689" max="8689" width="17.7109375" style="11" customWidth="1"/>
    <col min="8690" max="8690" width="15" style="11" customWidth="1"/>
    <col min="8691" max="8691" width="14.7109375" style="11" customWidth="1"/>
    <col min="8692" max="8692" width="17.85546875" style="11" customWidth="1"/>
    <col min="8693" max="8693" width="18" style="11" customWidth="1"/>
    <col min="8694" max="8694" width="17.7109375" style="11" customWidth="1"/>
    <col min="8695" max="8695" width="12.85546875" style="11" customWidth="1"/>
    <col min="8696" max="8696" width="15.140625" style="11" customWidth="1"/>
    <col min="8697" max="8697" width="16" style="11" customWidth="1"/>
    <col min="8698" max="8699" width="9.140625" style="11"/>
    <col min="8700" max="8700" width="13" style="11" bestFit="1" customWidth="1"/>
    <col min="8701" max="8702" width="13.5703125" style="11" customWidth="1"/>
    <col min="8703" max="8703" width="13.28515625" style="11" customWidth="1"/>
    <col min="8704" max="8704" width="15.5703125" style="11" customWidth="1"/>
    <col min="8705" max="8944" width="9.140625" style="11"/>
    <col min="8945" max="8945" width="17.7109375" style="11" customWidth="1"/>
    <col min="8946" max="8946" width="15" style="11" customWidth="1"/>
    <col min="8947" max="8947" width="14.7109375" style="11" customWidth="1"/>
    <col min="8948" max="8948" width="17.85546875" style="11" customWidth="1"/>
    <col min="8949" max="8949" width="18" style="11" customWidth="1"/>
    <col min="8950" max="8950" width="17.7109375" style="11" customWidth="1"/>
    <col min="8951" max="8951" width="12.85546875" style="11" customWidth="1"/>
    <col min="8952" max="8952" width="15.140625" style="11" customWidth="1"/>
    <col min="8953" max="8953" width="16" style="11" customWidth="1"/>
    <col min="8954" max="8955" width="9.140625" style="11"/>
    <col min="8956" max="8956" width="13" style="11" bestFit="1" customWidth="1"/>
    <col min="8957" max="8958" width="13.5703125" style="11" customWidth="1"/>
    <col min="8959" max="8959" width="13.28515625" style="11" customWidth="1"/>
    <col min="8960" max="8960" width="15.5703125" style="11" customWidth="1"/>
    <col min="8961" max="9200" width="9.140625" style="11"/>
    <col min="9201" max="9201" width="17.7109375" style="11" customWidth="1"/>
    <col min="9202" max="9202" width="15" style="11" customWidth="1"/>
    <col min="9203" max="9203" width="14.7109375" style="11" customWidth="1"/>
    <col min="9204" max="9204" width="17.85546875" style="11" customWidth="1"/>
    <col min="9205" max="9205" width="18" style="11" customWidth="1"/>
    <col min="9206" max="9206" width="17.7109375" style="11" customWidth="1"/>
    <col min="9207" max="9207" width="12.85546875" style="11" customWidth="1"/>
    <col min="9208" max="9208" width="15.140625" style="11" customWidth="1"/>
    <col min="9209" max="9209" width="16" style="11" customWidth="1"/>
    <col min="9210" max="9211" width="9.140625" style="11"/>
    <col min="9212" max="9212" width="13" style="11" bestFit="1" customWidth="1"/>
    <col min="9213" max="9214" width="13.5703125" style="11" customWidth="1"/>
    <col min="9215" max="9215" width="13.28515625" style="11" customWidth="1"/>
    <col min="9216" max="9216" width="15.5703125" style="11" customWidth="1"/>
    <col min="9217" max="9456" width="9.140625" style="11"/>
    <col min="9457" max="9457" width="17.7109375" style="11" customWidth="1"/>
    <col min="9458" max="9458" width="15" style="11" customWidth="1"/>
    <col min="9459" max="9459" width="14.7109375" style="11" customWidth="1"/>
    <col min="9460" max="9460" width="17.85546875" style="11" customWidth="1"/>
    <col min="9461" max="9461" width="18" style="11" customWidth="1"/>
    <col min="9462" max="9462" width="17.7109375" style="11" customWidth="1"/>
    <col min="9463" max="9463" width="12.85546875" style="11" customWidth="1"/>
    <col min="9464" max="9464" width="15.140625" style="11" customWidth="1"/>
    <col min="9465" max="9465" width="16" style="11" customWidth="1"/>
    <col min="9466" max="9467" width="9.140625" style="11"/>
    <col min="9468" max="9468" width="13" style="11" bestFit="1" customWidth="1"/>
    <col min="9469" max="9470" width="13.5703125" style="11" customWidth="1"/>
    <col min="9471" max="9471" width="13.28515625" style="11" customWidth="1"/>
    <col min="9472" max="9472" width="15.5703125" style="11" customWidth="1"/>
    <col min="9473" max="9712" width="9.140625" style="11"/>
    <col min="9713" max="9713" width="17.7109375" style="11" customWidth="1"/>
    <col min="9714" max="9714" width="15" style="11" customWidth="1"/>
    <col min="9715" max="9715" width="14.7109375" style="11" customWidth="1"/>
    <col min="9716" max="9716" width="17.85546875" style="11" customWidth="1"/>
    <col min="9717" max="9717" width="18" style="11" customWidth="1"/>
    <col min="9718" max="9718" width="17.7109375" style="11" customWidth="1"/>
    <col min="9719" max="9719" width="12.85546875" style="11" customWidth="1"/>
    <col min="9720" max="9720" width="15.140625" style="11" customWidth="1"/>
    <col min="9721" max="9721" width="16" style="11" customWidth="1"/>
    <col min="9722" max="9723" width="9.140625" style="11"/>
    <col min="9724" max="9724" width="13" style="11" bestFit="1" customWidth="1"/>
    <col min="9725" max="9726" width="13.5703125" style="11" customWidth="1"/>
    <col min="9727" max="9727" width="13.28515625" style="11" customWidth="1"/>
    <col min="9728" max="9728" width="15.5703125" style="11" customWidth="1"/>
    <col min="9729" max="9968" width="9.140625" style="11"/>
    <col min="9969" max="9969" width="17.7109375" style="11" customWidth="1"/>
    <col min="9970" max="9970" width="15" style="11" customWidth="1"/>
    <col min="9971" max="9971" width="14.7109375" style="11" customWidth="1"/>
    <col min="9972" max="9972" width="17.85546875" style="11" customWidth="1"/>
    <col min="9973" max="9973" width="18" style="11" customWidth="1"/>
    <col min="9974" max="9974" width="17.7109375" style="11" customWidth="1"/>
    <col min="9975" max="9975" width="12.85546875" style="11" customWidth="1"/>
    <col min="9976" max="9976" width="15.140625" style="11" customWidth="1"/>
    <col min="9977" max="9977" width="16" style="11" customWidth="1"/>
    <col min="9978" max="9979" width="9.140625" style="11"/>
    <col min="9980" max="9980" width="13" style="11" bestFit="1" customWidth="1"/>
    <col min="9981" max="9982" width="13.5703125" style="11" customWidth="1"/>
    <col min="9983" max="9983" width="13.28515625" style="11" customWidth="1"/>
    <col min="9984" max="9984" width="15.5703125" style="11" customWidth="1"/>
    <col min="9985" max="10224" width="9.140625" style="11"/>
    <col min="10225" max="10225" width="17.7109375" style="11" customWidth="1"/>
    <col min="10226" max="10226" width="15" style="11" customWidth="1"/>
    <col min="10227" max="10227" width="14.7109375" style="11" customWidth="1"/>
    <col min="10228" max="10228" width="17.85546875" style="11" customWidth="1"/>
    <col min="10229" max="10229" width="18" style="11" customWidth="1"/>
    <col min="10230" max="10230" width="17.7109375" style="11" customWidth="1"/>
    <col min="10231" max="10231" width="12.85546875" style="11" customWidth="1"/>
    <col min="10232" max="10232" width="15.140625" style="11" customWidth="1"/>
    <col min="10233" max="10233" width="16" style="11" customWidth="1"/>
    <col min="10234" max="10235" width="9.140625" style="11"/>
    <col min="10236" max="10236" width="13" style="11" bestFit="1" customWidth="1"/>
    <col min="10237" max="10238" width="13.5703125" style="11" customWidth="1"/>
    <col min="10239" max="10239" width="13.28515625" style="11" customWidth="1"/>
    <col min="10240" max="10240" width="15.5703125" style="11" customWidth="1"/>
    <col min="10241" max="10480" width="9.140625" style="11"/>
    <col min="10481" max="10481" width="17.7109375" style="11" customWidth="1"/>
    <col min="10482" max="10482" width="15" style="11" customWidth="1"/>
    <col min="10483" max="10483" width="14.7109375" style="11" customWidth="1"/>
    <col min="10484" max="10484" width="17.85546875" style="11" customWidth="1"/>
    <col min="10485" max="10485" width="18" style="11" customWidth="1"/>
    <col min="10486" max="10486" width="17.7109375" style="11" customWidth="1"/>
    <col min="10487" max="10487" width="12.85546875" style="11" customWidth="1"/>
    <col min="10488" max="10488" width="15.140625" style="11" customWidth="1"/>
    <col min="10489" max="10489" width="16" style="11" customWidth="1"/>
    <col min="10490" max="10491" width="9.140625" style="11"/>
    <col min="10492" max="10492" width="13" style="11" bestFit="1" customWidth="1"/>
    <col min="10493" max="10494" width="13.5703125" style="11" customWidth="1"/>
    <col min="10495" max="10495" width="13.28515625" style="11" customWidth="1"/>
    <col min="10496" max="10496" width="15.5703125" style="11" customWidth="1"/>
    <col min="10497" max="10736" width="9.140625" style="11"/>
    <col min="10737" max="10737" width="17.7109375" style="11" customWidth="1"/>
    <col min="10738" max="10738" width="15" style="11" customWidth="1"/>
    <col min="10739" max="10739" width="14.7109375" style="11" customWidth="1"/>
    <col min="10740" max="10740" width="17.85546875" style="11" customWidth="1"/>
    <col min="10741" max="10741" width="18" style="11" customWidth="1"/>
    <col min="10742" max="10742" width="17.7109375" style="11" customWidth="1"/>
    <col min="10743" max="10743" width="12.85546875" style="11" customWidth="1"/>
    <col min="10744" max="10744" width="15.140625" style="11" customWidth="1"/>
    <col min="10745" max="10745" width="16" style="11" customWidth="1"/>
    <col min="10746" max="10747" width="9.140625" style="11"/>
    <col min="10748" max="10748" width="13" style="11" bestFit="1" customWidth="1"/>
    <col min="10749" max="10750" width="13.5703125" style="11" customWidth="1"/>
    <col min="10751" max="10751" width="13.28515625" style="11" customWidth="1"/>
    <col min="10752" max="10752" width="15.5703125" style="11" customWidth="1"/>
    <col min="10753" max="10992" width="9.140625" style="11"/>
    <col min="10993" max="10993" width="17.7109375" style="11" customWidth="1"/>
    <col min="10994" max="10994" width="15" style="11" customWidth="1"/>
    <col min="10995" max="10995" width="14.7109375" style="11" customWidth="1"/>
    <col min="10996" max="10996" width="17.85546875" style="11" customWidth="1"/>
    <col min="10997" max="10997" width="18" style="11" customWidth="1"/>
    <col min="10998" max="10998" width="17.7109375" style="11" customWidth="1"/>
    <col min="10999" max="10999" width="12.85546875" style="11" customWidth="1"/>
    <col min="11000" max="11000" width="15.140625" style="11" customWidth="1"/>
    <col min="11001" max="11001" width="16" style="11" customWidth="1"/>
    <col min="11002" max="11003" width="9.140625" style="11"/>
    <col min="11004" max="11004" width="13" style="11" bestFit="1" customWidth="1"/>
    <col min="11005" max="11006" width="13.5703125" style="11" customWidth="1"/>
    <col min="11007" max="11007" width="13.28515625" style="11" customWidth="1"/>
    <col min="11008" max="11008" width="15.5703125" style="11" customWidth="1"/>
    <col min="11009" max="11248" width="9.140625" style="11"/>
    <col min="11249" max="11249" width="17.7109375" style="11" customWidth="1"/>
    <col min="11250" max="11250" width="15" style="11" customWidth="1"/>
    <col min="11251" max="11251" width="14.7109375" style="11" customWidth="1"/>
    <col min="11252" max="11252" width="17.85546875" style="11" customWidth="1"/>
    <col min="11253" max="11253" width="18" style="11" customWidth="1"/>
    <col min="11254" max="11254" width="17.7109375" style="11" customWidth="1"/>
    <col min="11255" max="11255" width="12.85546875" style="11" customWidth="1"/>
    <col min="11256" max="11256" width="15.140625" style="11" customWidth="1"/>
    <col min="11257" max="11257" width="16" style="11" customWidth="1"/>
    <col min="11258" max="11259" width="9.140625" style="11"/>
    <col min="11260" max="11260" width="13" style="11" bestFit="1" customWidth="1"/>
    <col min="11261" max="11262" width="13.5703125" style="11" customWidth="1"/>
    <col min="11263" max="11263" width="13.28515625" style="11" customWidth="1"/>
    <col min="11264" max="11264" width="15.5703125" style="11" customWidth="1"/>
    <col min="11265" max="11504" width="9.140625" style="11"/>
    <col min="11505" max="11505" width="17.7109375" style="11" customWidth="1"/>
    <col min="11506" max="11506" width="15" style="11" customWidth="1"/>
    <col min="11507" max="11507" width="14.7109375" style="11" customWidth="1"/>
    <col min="11508" max="11508" width="17.85546875" style="11" customWidth="1"/>
    <col min="11509" max="11509" width="18" style="11" customWidth="1"/>
    <col min="11510" max="11510" width="17.7109375" style="11" customWidth="1"/>
    <col min="11511" max="11511" width="12.85546875" style="11" customWidth="1"/>
    <col min="11512" max="11512" width="15.140625" style="11" customWidth="1"/>
    <col min="11513" max="11513" width="16" style="11" customWidth="1"/>
    <col min="11514" max="11515" width="9.140625" style="11"/>
    <col min="11516" max="11516" width="13" style="11" bestFit="1" customWidth="1"/>
    <col min="11517" max="11518" width="13.5703125" style="11" customWidth="1"/>
    <col min="11519" max="11519" width="13.28515625" style="11" customWidth="1"/>
    <col min="11520" max="11520" width="15.5703125" style="11" customWidth="1"/>
    <col min="11521" max="11760" width="9.140625" style="11"/>
    <col min="11761" max="11761" width="17.7109375" style="11" customWidth="1"/>
    <col min="11762" max="11762" width="15" style="11" customWidth="1"/>
    <col min="11763" max="11763" width="14.7109375" style="11" customWidth="1"/>
    <col min="11764" max="11764" width="17.85546875" style="11" customWidth="1"/>
    <col min="11765" max="11765" width="18" style="11" customWidth="1"/>
    <col min="11766" max="11766" width="17.7109375" style="11" customWidth="1"/>
    <col min="11767" max="11767" width="12.85546875" style="11" customWidth="1"/>
    <col min="11768" max="11768" width="15.140625" style="11" customWidth="1"/>
    <col min="11769" max="11769" width="16" style="11" customWidth="1"/>
    <col min="11770" max="11771" width="9.140625" style="11"/>
    <col min="11772" max="11772" width="13" style="11" bestFit="1" customWidth="1"/>
    <col min="11773" max="11774" width="13.5703125" style="11" customWidth="1"/>
    <col min="11775" max="11775" width="13.28515625" style="11" customWidth="1"/>
    <col min="11776" max="11776" width="15.5703125" style="11" customWidth="1"/>
    <col min="11777" max="12016" width="9.140625" style="11"/>
    <col min="12017" max="12017" width="17.7109375" style="11" customWidth="1"/>
    <col min="12018" max="12018" width="15" style="11" customWidth="1"/>
    <col min="12019" max="12019" width="14.7109375" style="11" customWidth="1"/>
    <col min="12020" max="12020" width="17.85546875" style="11" customWidth="1"/>
    <col min="12021" max="12021" width="18" style="11" customWidth="1"/>
    <col min="12022" max="12022" width="17.7109375" style="11" customWidth="1"/>
    <col min="12023" max="12023" width="12.85546875" style="11" customWidth="1"/>
    <col min="12024" max="12024" width="15.140625" style="11" customWidth="1"/>
    <col min="12025" max="12025" width="16" style="11" customWidth="1"/>
    <col min="12026" max="12027" width="9.140625" style="11"/>
    <col min="12028" max="12028" width="13" style="11" bestFit="1" customWidth="1"/>
    <col min="12029" max="12030" width="13.5703125" style="11" customWidth="1"/>
    <col min="12031" max="12031" width="13.28515625" style="11" customWidth="1"/>
    <col min="12032" max="12032" width="15.5703125" style="11" customWidth="1"/>
    <col min="12033" max="12272" width="9.140625" style="11"/>
    <col min="12273" max="12273" width="17.7109375" style="11" customWidth="1"/>
    <col min="12274" max="12274" width="15" style="11" customWidth="1"/>
    <col min="12275" max="12275" width="14.7109375" style="11" customWidth="1"/>
    <col min="12276" max="12276" width="17.85546875" style="11" customWidth="1"/>
    <col min="12277" max="12277" width="18" style="11" customWidth="1"/>
    <col min="12278" max="12278" width="17.7109375" style="11" customWidth="1"/>
    <col min="12279" max="12279" width="12.85546875" style="11" customWidth="1"/>
    <col min="12280" max="12280" width="15.140625" style="11" customWidth="1"/>
    <col min="12281" max="12281" width="16" style="11" customWidth="1"/>
    <col min="12282" max="12283" width="9.140625" style="11"/>
    <col min="12284" max="12284" width="13" style="11" bestFit="1" customWidth="1"/>
    <col min="12285" max="12286" width="13.5703125" style="11" customWidth="1"/>
    <col min="12287" max="12287" width="13.28515625" style="11" customWidth="1"/>
    <col min="12288" max="12288" width="15.5703125" style="11" customWidth="1"/>
    <col min="12289" max="12528" width="9.140625" style="11"/>
    <col min="12529" max="12529" width="17.7109375" style="11" customWidth="1"/>
    <col min="12530" max="12530" width="15" style="11" customWidth="1"/>
    <col min="12531" max="12531" width="14.7109375" style="11" customWidth="1"/>
    <col min="12532" max="12532" width="17.85546875" style="11" customWidth="1"/>
    <col min="12533" max="12533" width="18" style="11" customWidth="1"/>
    <col min="12534" max="12534" width="17.7109375" style="11" customWidth="1"/>
    <col min="12535" max="12535" width="12.85546875" style="11" customWidth="1"/>
    <col min="12536" max="12536" width="15.140625" style="11" customWidth="1"/>
    <col min="12537" max="12537" width="16" style="11" customWidth="1"/>
    <col min="12538" max="12539" width="9.140625" style="11"/>
    <col min="12540" max="12540" width="13" style="11" bestFit="1" customWidth="1"/>
    <col min="12541" max="12542" width="13.5703125" style="11" customWidth="1"/>
    <col min="12543" max="12543" width="13.28515625" style="11" customWidth="1"/>
    <col min="12544" max="12544" width="15.5703125" style="11" customWidth="1"/>
    <col min="12545" max="12784" width="9.140625" style="11"/>
    <col min="12785" max="12785" width="17.7109375" style="11" customWidth="1"/>
    <col min="12786" max="12786" width="15" style="11" customWidth="1"/>
    <col min="12787" max="12787" width="14.7109375" style="11" customWidth="1"/>
    <col min="12788" max="12788" width="17.85546875" style="11" customWidth="1"/>
    <col min="12789" max="12789" width="18" style="11" customWidth="1"/>
    <col min="12790" max="12790" width="17.7109375" style="11" customWidth="1"/>
    <col min="12791" max="12791" width="12.85546875" style="11" customWidth="1"/>
    <col min="12792" max="12792" width="15.140625" style="11" customWidth="1"/>
    <col min="12793" max="12793" width="16" style="11" customWidth="1"/>
    <col min="12794" max="12795" width="9.140625" style="11"/>
    <col min="12796" max="12796" width="13" style="11" bestFit="1" customWidth="1"/>
    <col min="12797" max="12798" width="13.5703125" style="11" customWidth="1"/>
    <col min="12799" max="12799" width="13.28515625" style="11" customWidth="1"/>
    <col min="12800" max="12800" width="15.5703125" style="11" customWidth="1"/>
    <col min="12801" max="13040" width="9.140625" style="11"/>
    <col min="13041" max="13041" width="17.7109375" style="11" customWidth="1"/>
    <col min="13042" max="13042" width="15" style="11" customWidth="1"/>
    <col min="13043" max="13043" width="14.7109375" style="11" customWidth="1"/>
    <col min="13044" max="13044" width="17.85546875" style="11" customWidth="1"/>
    <col min="13045" max="13045" width="18" style="11" customWidth="1"/>
    <col min="13046" max="13046" width="17.7109375" style="11" customWidth="1"/>
    <col min="13047" max="13047" width="12.85546875" style="11" customWidth="1"/>
    <col min="13048" max="13048" width="15.140625" style="11" customWidth="1"/>
    <col min="13049" max="13049" width="16" style="11" customWidth="1"/>
    <col min="13050" max="13051" width="9.140625" style="11"/>
    <col min="13052" max="13052" width="13" style="11" bestFit="1" customWidth="1"/>
    <col min="13053" max="13054" width="13.5703125" style="11" customWidth="1"/>
    <col min="13055" max="13055" width="13.28515625" style="11" customWidth="1"/>
    <col min="13056" max="13056" width="15.5703125" style="11" customWidth="1"/>
    <col min="13057" max="13296" width="9.140625" style="11"/>
    <col min="13297" max="13297" width="17.7109375" style="11" customWidth="1"/>
    <col min="13298" max="13298" width="15" style="11" customWidth="1"/>
    <col min="13299" max="13299" width="14.7109375" style="11" customWidth="1"/>
    <col min="13300" max="13300" width="17.85546875" style="11" customWidth="1"/>
    <col min="13301" max="13301" width="18" style="11" customWidth="1"/>
    <col min="13302" max="13302" width="17.7109375" style="11" customWidth="1"/>
    <col min="13303" max="13303" width="12.85546875" style="11" customWidth="1"/>
    <col min="13304" max="13304" width="15.140625" style="11" customWidth="1"/>
    <col min="13305" max="13305" width="16" style="11" customWidth="1"/>
    <col min="13306" max="13307" width="9.140625" style="11"/>
    <col min="13308" max="13308" width="13" style="11" bestFit="1" customWidth="1"/>
    <col min="13309" max="13310" width="13.5703125" style="11" customWidth="1"/>
    <col min="13311" max="13311" width="13.28515625" style="11" customWidth="1"/>
    <col min="13312" max="13312" width="15.5703125" style="11" customWidth="1"/>
    <col min="13313" max="13552" width="9.140625" style="11"/>
    <col min="13553" max="13553" width="17.7109375" style="11" customWidth="1"/>
    <col min="13554" max="13554" width="15" style="11" customWidth="1"/>
    <col min="13555" max="13555" width="14.7109375" style="11" customWidth="1"/>
    <col min="13556" max="13556" width="17.85546875" style="11" customWidth="1"/>
    <col min="13557" max="13557" width="18" style="11" customWidth="1"/>
    <col min="13558" max="13558" width="17.7109375" style="11" customWidth="1"/>
    <col min="13559" max="13559" width="12.85546875" style="11" customWidth="1"/>
    <col min="13560" max="13560" width="15.140625" style="11" customWidth="1"/>
    <col min="13561" max="13561" width="16" style="11" customWidth="1"/>
    <col min="13562" max="13563" width="9.140625" style="11"/>
    <col min="13564" max="13564" width="13" style="11" bestFit="1" customWidth="1"/>
    <col min="13565" max="13566" width="13.5703125" style="11" customWidth="1"/>
    <col min="13567" max="13567" width="13.28515625" style="11" customWidth="1"/>
    <col min="13568" max="13568" width="15.5703125" style="11" customWidth="1"/>
    <col min="13569" max="13808" width="9.140625" style="11"/>
    <col min="13809" max="13809" width="17.7109375" style="11" customWidth="1"/>
    <col min="13810" max="13810" width="15" style="11" customWidth="1"/>
    <col min="13811" max="13811" width="14.7109375" style="11" customWidth="1"/>
    <col min="13812" max="13812" width="17.85546875" style="11" customWidth="1"/>
    <col min="13813" max="13813" width="18" style="11" customWidth="1"/>
    <col min="13814" max="13814" width="17.7109375" style="11" customWidth="1"/>
    <col min="13815" max="13815" width="12.85546875" style="11" customWidth="1"/>
    <col min="13816" max="13816" width="15.140625" style="11" customWidth="1"/>
    <col min="13817" max="13817" width="16" style="11" customWidth="1"/>
    <col min="13818" max="13819" width="9.140625" style="11"/>
    <col min="13820" max="13820" width="13" style="11" bestFit="1" customWidth="1"/>
    <col min="13821" max="13822" width="13.5703125" style="11" customWidth="1"/>
    <col min="13823" max="13823" width="13.28515625" style="11" customWidth="1"/>
    <col min="13824" max="13824" width="15.5703125" style="11" customWidth="1"/>
    <col min="13825" max="14064" width="9.140625" style="11"/>
    <col min="14065" max="14065" width="17.7109375" style="11" customWidth="1"/>
    <col min="14066" max="14066" width="15" style="11" customWidth="1"/>
    <col min="14067" max="14067" width="14.7109375" style="11" customWidth="1"/>
    <col min="14068" max="14068" width="17.85546875" style="11" customWidth="1"/>
    <col min="14069" max="14069" width="18" style="11" customWidth="1"/>
    <col min="14070" max="14070" width="17.7109375" style="11" customWidth="1"/>
    <col min="14071" max="14071" width="12.85546875" style="11" customWidth="1"/>
    <col min="14072" max="14072" width="15.140625" style="11" customWidth="1"/>
    <col min="14073" max="14073" width="16" style="11" customWidth="1"/>
    <col min="14074" max="14075" width="9.140625" style="11"/>
    <col min="14076" max="14076" width="13" style="11" bestFit="1" customWidth="1"/>
    <col min="14077" max="14078" width="13.5703125" style="11" customWidth="1"/>
    <col min="14079" max="14079" width="13.28515625" style="11" customWidth="1"/>
    <col min="14080" max="14080" width="15.5703125" style="11" customWidth="1"/>
    <col min="14081" max="14320" width="9.140625" style="11"/>
    <col min="14321" max="14321" width="17.7109375" style="11" customWidth="1"/>
    <col min="14322" max="14322" width="15" style="11" customWidth="1"/>
    <col min="14323" max="14323" width="14.7109375" style="11" customWidth="1"/>
    <col min="14324" max="14324" width="17.85546875" style="11" customWidth="1"/>
    <col min="14325" max="14325" width="18" style="11" customWidth="1"/>
    <col min="14326" max="14326" width="17.7109375" style="11" customWidth="1"/>
    <col min="14327" max="14327" width="12.85546875" style="11" customWidth="1"/>
    <col min="14328" max="14328" width="15.140625" style="11" customWidth="1"/>
    <col min="14329" max="14329" width="16" style="11" customWidth="1"/>
    <col min="14330" max="14331" width="9.140625" style="11"/>
    <col min="14332" max="14332" width="13" style="11" bestFit="1" customWidth="1"/>
    <col min="14333" max="14334" width="13.5703125" style="11" customWidth="1"/>
    <col min="14335" max="14335" width="13.28515625" style="11" customWidth="1"/>
    <col min="14336" max="14336" width="15.5703125" style="11" customWidth="1"/>
    <col min="14337" max="14576" width="9.140625" style="11"/>
    <col min="14577" max="14577" width="17.7109375" style="11" customWidth="1"/>
    <col min="14578" max="14578" width="15" style="11" customWidth="1"/>
    <col min="14579" max="14579" width="14.7109375" style="11" customWidth="1"/>
    <col min="14580" max="14580" width="17.85546875" style="11" customWidth="1"/>
    <col min="14581" max="14581" width="18" style="11" customWidth="1"/>
    <col min="14582" max="14582" width="17.7109375" style="11" customWidth="1"/>
    <col min="14583" max="14583" width="12.85546875" style="11" customWidth="1"/>
    <col min="14584" max="14584" width="15.140625" style="11" customWidth="1"/>
    <col min="14585" max="14585" width="16" style="11" customWidth="1"/>
    <col min="14586" max="14587" width="9.140625" style="11"/>
    <col min="14588" max="14588" width="13" style="11" bestFit="1" customWidth="1"/>
    <col min="14589" max="14590" width="13.5703125" style="11" customWidth="1"/>
    <col min="14591" max="14591" width="13.28515625" style="11" customWidth="1"/>
    <col min="14592" max="14592" width="15.5703125" style="11" customWidth="1"/>
    <col min="14593" max="14832" width="9.140625" style="11"/>
    <col min="14833" max="14833" width="17.7109375" style="11" customWidth="1"/>
    <col min="14834" max="14834" width="15" style="11" customWidth="1"/>
    <col min="14835" max="14835" width="14.7109375" style="11" customWidth="1"/>
    <col min="14836" max="14836" width="17.85546875" style="11" customWidth="1"/>
    <col min="14837" max="14837" width="18" style="11" customWidth="1"/>
    <col min="14838" max="14838" width="17.7109375" style="11" customWidth="1"/>
    <col min="14839" max="14839" width="12.85546875" style="11" customWidth="1"/>
    <col min="14840" max="14840" width="15.140625" style="11" customWidth="1"/>
    <col min="14841" max="14841" width="16" style="11" customWidth="1"/>
    <col min="14842" max="14843" width="9.140625" style="11"/>
    <col min="14844" max="14844" width="13" style="11" bestFit="1" customWidth="1"/>
    <col min="14845" max="14846" width="13.5703125" style="11" customWidth="1"/>
    <col min="14847" max="14847" width="13.28515625" style="11" customWidth="1"/>
    <col min="14848" max="14848" width="15.5703125" style="11" customWidth="1"/>
    <col min="14849" max="15088" width="9.140625" style="11"/>
    <col min="15089" max="15089" width="17.7109375" style="11" customWidth="1"/>
    <col min="15090" max="15090" width="15" style="11" customWidth="1"/>
    <col min="15091" max="15091" width="14.7109375" style="11" customWidth="1"/>
    <col min="15092" max="15092" width="17.85546875" style="11" customWidth="1"/>
    <col min="15093" max="15093" width="18" style="11" customWidth="1"/>
    <col min="15094" max="15094" width="17.7109375" style="11" customWidth="1"/>
    <col min="15095" max="15095" width="12.85546875" style="11" customWidth="1"/>
    <col min="15096" max="15096" width="15.140625" style="11" customWidth="1"/>
    <col min="15097" max="15097" width="16" style="11" customWidth="1"/>
    <col min="15098" max="15099" width="9.140625" style="11"/>
    <col min="15100" max="15100" width="13" style="11" bestFit="1" customWidth="1"/>
    <col min="15101" max="15102" width="13.5703125" style="11" customWidth="1"/>
    <col min="15103" max="15103" width="13.28515625" style="11" customWidth="1"/>
    <col min="15104" max="15104" width="15.5703125" style="11" customWidth="1"/>
    <col min="15105" max="15344" width="9.140625" style="11"/>
    <col min="15345" max="15345" width="17.7109375" style="11" customWidth="1"/>
    <col min="15346" max="15346" width="15" style="11" customWidth="1"/>
    <col min="15347" max="15347" width="14.7109375" style="11" customWidth="1"/>
    <col min="15348" max="15348" width="17.85546875" style="11" customWidth="1"/>
    <col min="15349" max="15349" width="18" style="11" customWidth="1"/>
    <col min="15350" max="15350" width="17.7109375" style="11" customWidth="1"/>
    <col min="15351" max="15351" width="12.85546875" style="11" customWidth="1"/>
    <col min="15352" max="15352" width="15.140625" style="11" customWidth="1"/>
    <col min="15353" max="15353" width="16" style="11" customWidth="1"/>
    <col min="15354" max="15355" width="9.140625" style="11"/>
    <col min="15356" max="15356" width="13" style="11" bestFit="1" customWidth="1"/>
    <col min="15357" max="15358" width="13.5703125" style="11" customWidth="1"/>
    <col min="15359" max="15359" width="13.28515625" style="11" customWidth="1"/>
    <col min="15360" max="15360" width="15.5703125" style="11" customWidth="1"/>
    <col min="15361" max="15600" width="9.140625" style="11"/>
    <col min="15601" max="15601" width="17.7109375" style="11" customWidth="1"/>
    <col min="15602" max="15602" width="15" style="11" customWidth="1"/>
    <col min="15603" max="15603" width="14.7109375" style="11" customWidth="1"/>
    <col min="15604" max="15604" width="17.85546875" style="11" customWidth="1"/>
    <col min="15605" max="15605" width="18" style="11" customWidth="1"/>
    <col min="15606" max="15606" width="17.7109375" style="11" customWidth="1"/>
    <col min="15607" max="15607" width="12.85546875" style="11" customWidth="1"/>
    <col min="15608" max="15608" width="15.140625" style="11" customWidth="1"/>
    <col min="15609" max="15609" width="16" style="11" customWidth="1"/>
    <col min="15610" max="15611" width="9.140625" style="11"/>
    <col min="15612" max="15612" width="13" style="11" bestFit="1" customWidth="1"/>
    <col min="15613" max="15614" width="13.5703125" style="11" customWidth="1"/>
    <col min="15615" max="15615" width="13.28515625" style="11" customWidth="1"/>
    <col min="15616" max="15616" width="15.5703125" style="11" customWidth="1"/>
    <col min="15617" max="15856" width="9.140625" style="11"/>
    <col min="15857" max="15857" width="17.7109375" style="11" customWidth="1"/>
    <col min="15858" max="15858" width="15" style="11" customWidth="1"/>
    <col min="15859" max="15859" width="14.7109375" style="11" customWidth="1"/>
    <col min="15860" max="15860" width="17.85546875" style="11" customWidth="1"/>
    <col min="15861" max="15861" width="18" style="11" customWidth="1"/>
    <col min="15862" max="15862" width="17.7109375" style="11" customWidth="1"/>
    <col min="15863" max="15863" width="12.85546875" style="11" customWidth="1"/>
    <col min="15864" max="15864" width="15.140625" style="11" customWidth="1"/>
    <col min="15865" max="15865" width="16" style="11" customWidth="1"/>
    <col min="15866" max="15867" width="9.140625" style="11"/>
    <col min="15868" max="15868" width="13" style="11" bestFit="1" customWidth="1"/>
    <col min="15869" max="15870" width="13.5703125" style="11" customWidth="1"/>
    <col min="15871" max="15871" width="13.28515625" style="11" customWidth="1"/>
    <col min="15872" max="15872" width="15.5703125" style="11" customWidth="1"/>
    <col min="15873" max="16112" width="9.140625" style="11"/>
    <col min="16113" max="16113" width="17.7109375" style="11" customWidth="1"/>
    <col min="16114" max="16114" width="15" style="11" customWidth="1"/>
    <col min="16115" max="16115" width="14.7109375" style="11" customWidth="1"/>
    <col min="16116" max="16116" width="17.85546875" style="11" customWidth="1"/>
    <col min="16117" max="16117" width="18" style="11" customWidth="1"/>
    <col min="16118" max="16118" width="17.7109375" style="11" customWidth="1"/>
    <col min="16119" max="16119" width="12.85546875" style="11" customWidth="1"/>
    <col min="16120" max="16120" width="15.140625" style="11" customWidth="1"/>
    <col min="16121" max="16121" width="16" style="11" customWidth="1"/>
    <col min="16122" max="16123" width="9.140625" style="11"/>
    <col min="16124" max="16124" width="13" style="11" bestFit="1" customWidth="1"/>
    <col min="16125" max="16126" width="13.5703125" style="11" customWidth="1"/>
    <col min="16127" max="16127" width="13.28515625" style="11" customWidth="1"/>
    <col min="16128" max="16128" width="15.5703125" style="11" customWidth="1"/>
    <col min="16129" max="16384" width="9.140625" style="11"/>
  </cols>
  <sheetData>
    <row r="1" spans="1:14" x14ac:dyDescent="0.25">
      <c r="A1" s="7"/>
      <c r="B1" s="8"/>
      <c r="C1" s="8"/>
      <c r="D1" s="8"/>
      <c r="E1" s="8"/>
      <c r="F1" s="9"/>
      <c r="G1" s="9"/>
      <c r="H1" s="9"/>
      <c r="I1" s="9"/>
      <c r="J1" s="9"/>
      <c r="K1" s="9"/>
    </row>
    <row r="2" spans="1:14" ht="18.75" x14ac:dyDescent="0.25">
      <c r="A2" s="7"/>
      <c r="C2" s="13"/>
      <c r="D2" s="13"/>
      <c r="E2" s="13" t="s">
        <v>11</v>
      </c>
      <c r="F2" s="13"/>
      <c r="G2" s="13"/>
      <c r="H2" s="13"/>
      <c r="I2" s="13"/>
      <c r="J2" s="9"/>
      <c r="K2" s="9"/>
    </row>
    <row r="3" spans="1:14" ht="7.5" customHeight="1" x14ac:dyDescent="0.25">
      <c r="A3" s="7"/>
      <c r="B3" s="13"/>
      <c r="C3" s="13"/>
      <c r="D3" s="13"/>
      <c r="E3" s="13"/>
      <c r="F3" s="13"/>
      <c r="G3" s="13"/>
      <c r="H3" s="13"/>
      <c r="I3" s="13"/>
      <c r="J3" s="9"/>
      <c r="K3" s="9"/>
    </row>
    <row r="4" spans="1:14" ht="18.75" x14ac:dyDescent="0.25">
      <c r="A4" s="7"/>
      <c r="B4" s="14"/>
      <c r="C4" s="14"/>
      <c r="D4" s="14"/>
      <c r="E4" s="15" t="s">
        <v>12</v>
      </c>
      <c r="F4" s="14"/>
      <c r="G4" s="14"/>
      <c r="H4" s="14"/>
      <c r="I4" s="14"/>
      <c r="J4" s="9"/>
      <c r="K4" s="9"/>
    </row>
    <row r="5" spans="1:14" ht="18.75" x14ac:dyDescent="0.25">
      <c r="A5" s="7"/>
      <c r="C5" s="16"/>
      <c r="D5" s="16"/>
      <c r="E5" s="17" t="s">
        <v>13</v>
      </c>
      <c r="F5" s="16"/>
      <c r="G5" s="16"/>
      <c r="H5" s="16"/>
      <c r="I5" s="16"/>
      <c r="J5" s="9"/>
      <c r="K5" s="9"/>
    </row>
    <row r="6" spans="1:14" ht="5.25" customHeight="1" x14ac:dyDescent="0.25">
      <c r="A6" s="18"/>
      <c r="B6" s="61"/>
      <c r="C6" s="61"/>
      <c r="D6" s="61"/>
      <c r="E6" s="61"/>
      <c r="F6" s="61"/>
      <c r="G6" s="61"/>
      <c r="H6" s="61"/>
      <c r="I6" s="61"/>
      <c r="J6" s="9"/>
      <c r="K6" s="9"/>
    </row>
    <row r="7" spans="1:14" ht="20.100000000000001" customHeight="1" x14ac:dyDescent="0.25">
      <c r="A7" s="62" t="s">
        <v>14</v>
      </c>
      <c r="B7" s="62"/>
      <c r="C7" s="19" t="s">
        <v>45</v>
      </c>
      <c r="D7" s="20"/>
      <c r="E7" s="8"/>
      <c r="H7" s="21" t="s">
        <v>15</v>
      </c>
      <c r="I7" s="22">
        <v>22130098</v>
      </c>
      <c r="J7" s="9"/>
      <c r="K7" s="9"/>
    </row>
    <row r="8" spans="1:14" ht="20.100000000000001" customHeight="1" thickBot="1" x14ac:dyDescent="0.3">
      <c r="A8" s="62"/>
      <c r="B8" s="62"/>
      <c r="C8" s="18"/>
      <c r="D8" s="8"/>
      <c r="E8" s="8"/>
      <c r="F8" s="9"/>
      <c r="G8" s="9"/>
      <c r="H8" s="23"/>
      <c r="I8" s="23"/>
      <c r="J8" s="9"/>
      <c r="K8" s="9"/>
      <c r="N8" s="24"/>
    </row>
    <row r="9" spans="1:14" ht="20.100000000000001" customHeight="1" thickTop="1" x14ac:dyDescent="0.25">
      <c r="A9" s="62" t="s">
        <v>16</v>
      </c>
      <c r="B9" s="62"/>
      <c r="C9" s="18">
        <v>1.85</v>
      </c>
      <c r="D9" s="8" t="s">
        <v>17</v>
      </c>
      <c r="E9" s="8"/>
      <c r="H9" s="21" t="s">
        <v>0</v>
      </c>
      <c r="I9" s="25">
        <v>44600</v>
      </c>
      <c r="J9" s="9"/>
      <c r="K9" s="9"/>
      <c r="M9" s="63" t="s">
        <v>18</v>
      </c>
      <c r="N9" s="64"/>
    </row>
    <row r="10" spans="1:14" ht="20.100000000000001" customHeight="1" x14ac:dyDescent="0.25">
      <c r="A10" s="62" t="s">
        <v>19</v>
      </c>
      <c r="B10" s="62"/>
      <c r="C10" s="18">
        <v>4.5</v>
      </c>
      <c r="D10" s="8" t="s">
        <v>17</v>
      </c>
      <c r="E10" s="8"/>
      <c r="H10" s="21" t="s">
        <v>1</v>
      </c>
      <c r="I10" s="26" t="s">
        <v>20</v>
      </c>
      <c r="J10" s="9"/>
      <c r="K10" s="9"/>
      <c r="L10" s="11"/>
      <c r="M10" s="65" t="s">
        <v>21</v>
      </c>
      <c r="N10" s="66"/>
    </row>
    <row r="11" spans="1:14" ht="20.100000000000001" customHeight="1" x14ac:dyDescent="0.25">
      <c r="A11" s="18"/>
      <c r="B11" s="8"/>
      <c r="C11" s="8"/>
      <c r="D11" s="8"/>
      <c r="E11" s="8"/>
      <c r="F11" s="9"/>
      <c r="G11" s="9"/>
      <c r="H11" s="9"/>
      <c r="I11" s="9"/>
      <c r="J11" s="9"/>
      <c r="K11" s="27"/>
      <c r="L11" s="11"/>
      <c r="M11" s="67" t="s">
        <v>22</v>
      </c>
      <c r="N11" s="68"/>
    </row>
    <row r="12" spans="1:14" ht="9.75" customHeight="1" x14ac:dyDescent="0.25">
      <c r="A12" s="28"/>
      <c r="B12" s="28"/>
      <c r="C12" s="28"/>
      <c r="D12" s="28"/>
      <c r="E12" s="28"/>
      <c r="F12" s="28"/>
      <c r="G12" s="29"/>
      <c r="H12" s="28"/>
      <c r="I12" s="28"/>
      <c r="J12" s="26"/>
      <c r="K12" s="27"/>
      <c r="L12" s="11"/>
      <c r="M12" s="30"/>
      <c r="N12" s="31"/>
    </row>
    <row r="13" spans="1:14" ht="20.100000000000001" customHeight="1" x14ac:dyDescent="0.25">
      <c r="A13" s="32" t="s">
        <v>23</v>
      </c>
      <c r="B13" s="32" t="s">
        <v>24</v>
      </c>
      <c r="C13" s="26" t="s">
        <v>25</v>
      </c>
      <c r="D13" s="32" t="s">
        <v>26</v>
      </c>
      <c r="E13" s="32" t="s">
        <v>27</v>
      </c>
      <c r="F13" s="32" t="s">
        <v>26</v>
      </c>
      <c r="G13" s="33" t="s">
        <v>28</v>
      </c>
      <c r="H13" s="32" t="s">
        <v>28</v>
      </c>
      <c r="I13" s="32"/>
      <c r="J13" s="26"/>
      <c r="K13" s="27"/>
      <c r="L13" s="11"/>
      <c r="M13" s="34" t="s">
        <v>29</v>
      </c>
      <c r="N13" s="35" t="s">
        <v>29</v>
      </c>
    </row>
    <row r="14" spans="1:14" ht="20.100000000000001" customHeight="1" x14ac:dyDescent="0.25">
      <c r="A14" s="32" t="s">
        <v>30</v>
      </c>
      <c r="B14" s="32" t="s">
        <v>30</v>
      </c>
      <c r="C14" s="32" t="s">
        <v>31</v>
      </c>
      <c r="D14" s="32" t="s">
        <v>32</v>
      </c>
      <c r="E14" s="32" t="s">
        <v>33</v>
      </c>
      <c r="F14" s="32" t="s">
        <v>34</v>
      </c>
      <c r="G14" s="33" t="s">
        <v>35</v>
      </c>
      <c r="H14" s="32" t="s">
        <v>30</v>
      </c>
      <c r="I14" s="32" t="s">
        <v>36</v>
      </c>
      <c r="J14" s="26"/>
      <c r="K14" s="27"/>
      <c r="L14" s="11"/>
      <c r="M14" s="34">
        <v>1</v>
      </c>
      <c r="N14" s="35">
        <v>2</v>
      </c>
    </row>
    <row r="15" spans="1:14" ht="20.100000000000001" customHeight="1" x14ac:dyDescent="0.25">
      <c r="A15" s="32" t="s">
        <v>37</v>
      </c>
      <c r="B15" s="32" t="s">
        <v>37</v>
      </c>
      <c r="C15" s="32" t="s">
        <v>37</v>
      </c>
      <c r="D15" s="32" t="s">
        <v>37</v>
      </c>
      <c r="E15" s="32" t="s">
        <v>38</v>
      </c>
      <c r="F15" s="32" t="s">
        <v>38</v>
      </c>
      <c r="G15" s="33" t="s">
        <v>39</v>
      </c>
      <c r="H15" s="32" t="s">
        <v>37</v>
      </c>
      <c r="I15" s="32"/>
      <c r="J15" s="26"/>
      <c r="K15" s="27"/>
      <c r="L15" s="11"/>
      <c r="M15" s="34" t="s">
        <v>38</v>
      </c>
      <c r="N15" s="35" t="s">
        <v>38</v>
      </c>
    </row>
    <row r="16" spans="1:14" ht="9.75" customHeight="1" x14ac:dyDescent="0.25">
      <c r="A16" s="36"/>
      <c r="B16" s="36"/>
      <c r="C16" s="36"/>
      <c r="D16" s="36"/>
      <c r="E16" s="36"/>
      <c r="F16" s="36"/>
      <c r="G16" s="37"/>
      <c r="H16" s="36"/>
      <c r="I16" s="36"/>
      <c r="J16" s="26"/>
      <c r="M16" s="38"/>
      <c r="N16" s="35"/>
    </row>
    <row r="17" spans="1:14" ht="8.25" customHeight="1" x14ac:dyDescent="0.25">
      <c r="A17" s="28"/>
      <c r="B17" s="28"/>
      <c r="C17" s="28"/>
      <c r="D17" s="28"/>
      <c r="E17" s="28"/>
      <c r="F17" s="28"/>
      <c r="G17" s="29"/>
      <c r="H17" s="28"/>
      <c r="I17" s="28"/>
      <c r="J17" s="26"/>
      <c r="K17" s="27"/>
      <c r="M17" s="38"/>
      <c r="N17" s="35"/>
    </row>
    <row r="18" spans="1:14" ht="20.100000000000001" customHeight="1" x14ac:dyDescent="0.25">
      <c r="A18" s="32">
        <v>5.68</v>
      </c>
      <c r="B18" s="32">
        <f t="shared" ref="B18:B23" si="0">+A18-$C$9</f>
        <v>3.8299999999999996</v>
      </c>
      <c r="C18" s="32">
        <f t="shared" ref="C18:C23" si="1">SQRT((B18*B18)+($C$10*$C$10))</f>
        <v>5.9092216069462138</v>
      </c>
      <c r="D18" s="32">
        <f t="shared" ref="D18:D23" si="2">C18-C17</f>
        <v>5.9092216069462138</v>
      </c>
      <c r="E18" s="39">
        <f t="shared" ref="E18:E23" si="3">(M18+N18)/2</f>
        <v>1.7559999999999999E-2</v>
      </c>
      <c r="F18" s="39"/>
      <c r="G18" s="33"/>
      <c r="H18" s="32"/>
      <c r="I18" s="32"/>
      <c r="J18" s="26"/>
      <c r="K18" s="40"/>
      <c r="M18" s="38">
        <v>1.7559999999999999E-2</v>
      </c>
      <c r="N18" s="35">
        <f t="shared" ref="N18:N23" si="4">M18</f>
        <v>1.7559999999999999E-2</v>
      </c>
    </row>
    <row r="19" spans="1:14" ht="20.100000000000001" customHeight="1" x14ac:dyDescent="0.25">
      <c r="A19" s="32">
        <v>8.92</v>
      </c>
      <c r="B19" s="32">
        <f t="shared" si="0"/>
        <v>7.07</v>
      </c>
      <c r="C19" s="32">
        <f t="shared" si="1"/>
        <v>8.3806264682301652</v>
      </c>
      <c r="D19" s="32">
        <f t="shared" si="2"/>
        <v>2.4714048612839514</v>
      </c>
      <c r="E19" s="39">
        <f t="shared" si="3"/>
        <v>2.1520000000000001E-2</v>
      </c>
      <c r="F19" s="39">
        <f>E19-E18</f>
        <v>3.9600000000000017E-3</v>
      </c>
      <c r="G19" s="33">
        <f>(D19)/(F19)</f>
        <v>624.09213668786629</v>
      </c>
      <c r="H19" s="32">
        <f>(+B18+B19)/2</f>
        <v>5.45</v>
      </c>
      <c r="I19" s="41">
        <f>(B19-B18)/G19</f>
        <v>5.1915411355686666E-3</v>
      </c>
      <c r="J19" s="26"/>
      <c r="K19" s="40"/>
      <c r="M19" s="38">
        <v>2.1520000000000001E-2</v>
      </c>
      <c r="N19" s="35">
        <f t="shared" si="4"/>
        <v>2.1520000000000001E-2</v>
      </c>
    </row>
    <row r="20" spans="1:14" ht="20.100000000000001" customHeight="1" x14ac:dyDescent="0.25">
      <c r="A20" s="32">
        <v>12.34</v>
      </c>
      <c r="B20" s="32">
        <f t="shared" si="0"/>
        <v>10.49</v>
      </c>
      <c r="C20" s="32">
        <f t="shared" si="1"/>
        <v>11.414468888213765</v>
      </c>
      <c r="D20" s="32">
        <f t="shared" si="2"/>
        <v>3.0338424199835998</v>
      </c>
      <c r="E20" s="39">
        <f t="shared" si="3"/>
        <v>2.7519999999999999E-2</v>
      </c>
      <c r="F20" s="39">
        <f>E20-E19</f>
        <v>5.9999999999999984E-3</v>
      </c>
      <c r="G20" s="33">
        <f>(D20)/(F20)</f>
        <v>505.64040333060012</v>
      </c>
      <c r="H20" s="32">
        <f>(+B19+B20)/2</f>
        <v>8.7800000000000011</v>
      </c>
      <c r="I20" s="41">
        <f>(B20-B19)/G20</f>
        <v>6.7637000078965602E-3</v>
      </c>
      <c r="J20" s="26"/>
      <c r="K20" s="40"/>
      <c r="M20" s="38">
        <v>2.7519999999999999E-2</v>
      </c>
      <c r="N20" s="35">
        <f t="shared" si="4"/>
        <v>2.7519999999999999E-2</v>
      </c>
    </row>
    <row r="21" spans="1:14" ht="20.100000000000001" customHeight="1" x14ac:dyDescent="0.25">
      <c r="A21" s="32">
        <v>15.42</v>
      </c>
      <c r="B21" s="32">
        <f t="shared" si="0"/>
        <v>13.57</v>
      </c>
      <c r="C21" s="32">
        <f t="shared" si="1"/>
        <v>14.296674438483937</v>
      </c>
      <c r="D21" s="32">
        <f t="shared" si="2"/>
        <v>2.8822055502701716</v>
      </c>
      <c r="E21" s="39">
        <f t="shared" si="3"/>
        <v>3.2320000000000002E-2</v>
      </c>
      <c r="F21" s="39">
        <f>E21-E20</f>
        <v>4.8000000000000022E-3</v>
      </c>
      <c r="G21" s="33">
        <f>(D21)/(F21)</f>
        <v>600.45948963961882</v>
      </c>
      <c r="H21" s="32">
        <f>(+B20+B21)/2</f>
        <v>12.030000000000001</v>
      </c>
      <c r="I21" s="41">
        <f>(B21-B20)/G21</f>
        <v>5.1294051524583967E-3</v>
      </c>
      <c r="J21" s="26"/>
      <c r="K21" s="40"/>
      <c r="M21" s="38">
        <v>3.2320000000000002E-2</v>
      </c>
      <c r="N21" s="35">
        <f t="shared" si="4"/>
        <v>3.2320000000000002E-2</v>
      </c>
    </row>
    <row r="22" spans="1:14" ht="20.100000000000001" customHeight="1" x14ac:dyDescent="0.25">
      <c r="A22" s="32">
        <v>18.77</v>
      </c>
      <c r="B22" s="32">
        <f t="shared" si="0"/>
        <v>16.919999999999998</v>
      </c>
      <c r="C22" s="32">
        <f t="shared" si="1"/>
        <v>17.508180944918291</v>
      </c>
      <c r="D22" s="32">
        <f t="shared" si="2"/>
        <v>3.211506506434354</v>
      </c>
      <c r="E22" s="39">
        <f t="shared" si="3"/>
        <v>3.7039999999999997E-2</v>
      </c>
      <c r="F22" s="39">
        <f>E22-E21</f>
        <v>4.719999999999995E-3</v>
      </c>
      <c r="G22" s="33">
        <f>(D22)/(F22)</f>
        <v>680.40392085473673</v>
      </c>
      <c r="H22" s="32">
        <f>(+B21+B22)/2</f>
        <v>15.244999999999999</v>
      </c>
      <c r="I22" s="41">
        <f>(B22-B21)/G22</f>
        <v>4.9235459957251019E-3</v>
      </c>
      <c r="J22" s="26"/>
      <c r="K22" s="40"/>
      <c r="M22" s="38">
        <v>3.7039999999999997E-2</v>
      </c>
      <c r="N22" s="35">
        <f t="shared" si="4"/>
        <v>3.7039999999999997E-2</v>
      </c>
    </row>
    <row r="23" spans="1:14" ht="20.100000000000001" customHeight="1" x14ac:dyDescent="0.25">
      <c r="A23" s="32">
        <v>21.09</v>
      </c>
      <c r="B23" s="32">
        <f t="shared" si="0"/>
        <v>19.239999999999998</v>
      </c>
      <c r="C23" s="32">
        <f t="shared" si="1"/>
        <v>19.759240876106549</v>
      </c>
      <c r="D23" s="32">
        <f t="shared" si="2"/>
        <v>2.2510599311882586</v>
      </c>
      <c r="E23" s="39">
        <f t="shared" si="3"/>
        <v>0.04</v>
      </c>
      <c r="F23" s="39">
        <f>E23-E22</f>
        <v>2.9600000000000043E-3</v>
      </c>
      <c r="G23" s="33">
        <f>(D23)/(F23)</f>
        <v>760.49321999603217</v>
      </c>
      <c r="H23" s="32">
        <f>(+B22+B23)/2</f>
        <v>18.079999999999998</v>
      </c>
      <c r="I23" s="41">
        <f>(B23-B22)/G23</f>
        <v>3.0506517862343399E-3</v>
      </c>
      <c r="J23" s="26"/>
      <c r="K23" s="40"/>
      <c r="M23" s="38">
        <v>0.04</v>
      </c>
      <c r="N23" s="35">
        <f t="shared" si="4"/>
        <v>0.04</v>
      </c>
    </row>
    <row r="24" spans="1:14" ht="7.5" customHeight="1" thickBot="1" x14ac:dyDescent="0.3">
      <c r="A24" s="36"/>
      <c r="B24" s="36"/>
      <c r="C24" s="36"/>
      <c r="D24" s="36"/>
      <c r="E24" s="36"/>
      <c r="F24" s="36"/>
      <c r="G24" s="37"/>
      <c r="H24" s="36"/>
      <c r="I24" s="36"/>
      <c r="J24" s="26"/>
      <c r="K24" s="18"/>
      <c r="M24" s="42"/>
      <c r="N24" s="43"/>
    </row>
    <row r="25" spans="1:14" ht="20.100000000000001" customHeight="1" thickTop="1" x14ac:dyDescent="0.25">
      <c r="A25" s="18"/>
      <c r="B25" s="18"/>
      <c r="C25" s="18"/>
      <c r="D25" s="18"/>
      <c r="E25" s="18"/>
      <c r="F25" s="18"/>
      <c r="G25" s="44"/>
      <c r="H25" s="18"/>
      <c r="I25" s="18"/>
      <c r="J25" s="26"/>
      <c r="K25" s="18"/>
    </row>
    <row r="26" spans="1:14" ht="20.100000000000001" customHeight="1" x14ac:dyDescent="0.25">
      <c r="A26" s="69" t="s">
        <v>40</v>
      </c>
      <c r="B26" s="70"/>
      <c r="C26" s="45" t="str">
        <f>IF($I$26&gt;5000,"A",IF($I$26&gt;2500,"B",IF($I$26&gt;1200,"C",IF($I$26&gt;599.99,"D","E"))))</f>
        <v>D</v>
      </c>
      <c r="D26" s="46"/>
      <c r="E26" s="70" t="s">
        <v>41</v>
      </c>
      <c r="F26" s="70"/>
      <c r="G26" s="70"/>
      <c r="H26" s="70"/>
      <c r="I26" s="47">
        <f>(B23-B18)/(SUM(I19:I23))</f>
        <v>614.95254737631194</v>
      </c>
      <c r="K26" s="12"/>
    </row>
    <row r="27" spans="1:14" x14ac:dyDescent="0.25">
      <c r="F27" s="12"/>
      <c r="G27" s="49"/>
      <c r="H27" s="12"/>
      <c r="I27" s="50"/>
      <c r="K27" s="12"/>
    </row>
    <row r="28" spans="1:14" x14ac:dyDescent="0.25">
      <c r="A28" s="61" t="s">
        <v>42</v>
      </c>
      <c r="B28" s="61"/>
      <c r="C28" s="61"/>
      <c r="D28" s="61"/>
      <c r="E28" s="61"/>
      <c r="F28" s="61"/>
      <c r="G28" s="61"/>
      <c r="H28" s="61"/>
      <c r="I28" s="61"/>
      <c r="K28" s="12"/>
    </row>
    <row r="29" spans="1:14" ht="16.5" thickBot="1" x14ac:dyDescent="0.3">
      <c r="F29" s="12"/>
      <c r="G29" s="49"/>
      <c r="H29" s="12"/>
      <c r="I29" s="51"/>
      <c r="K29" s="12"/>
    </row>
    <row r="30" spans="1:14" ht="16.5" thickTop="1" x14ac:dyDescent="0.25">
      <c r="A30" s="63" t="s">
        <v>18</v>
      </c>
      <c r="B30" s="64"/>
      <c r="C30" s="10"/>
      <c r="D30" s="10"/>
      <c r="F30" s="12"/>
      <c r="G30" s="49"/>
      <c r="H30" s="12"/>
      <c r="I30"/>
      <c r="K30" s="12"/>
      <c r="M30" s="52"/>
      <c r="N30" s="53"/>
    </row>
    <row r="31" spans="1:14" x14ac:dyDescent="0.25">
      <c r="A31" s="65" t="s">
        <v>43</v>
      </c>
      <c r="B31" s="66"/>
      <c r="C31" s="54"/>
      <c r="D31" s="54"/>
      <c r="F31" s="12"/>
      <c r="G31" s="49"/>
      <c r="H31" s="12"/>
      <c r="I31" s="12"/>
      <c r="K31" s="12"/>
      <c r="M31" s="52"/>
      <c r="N31" s="53"/>
    </row>
    <row r="32" spans="1:14" x14ac:dyDescent="0.25">
      <c r="A32" s="34"/>
      <c r="B32" s="35"/>
      <c r="C32" s="10"/>
      <c r="D32" s="10"/>
      <c r="F32" s="12"/>
      <c r="G32" s="49"/>
      <c r="H32" s="12"/>
      <c r="I32" s="12"/>
      <c r="K32" s="12"/>
      <c r="M32" s="52"/>
      <c r="N32" s="53"/>
    </row>
    <row r="33" spans="1:14" x14ac:dyDescent="0.25">
      <c r="A33" s="34" t="s">
        <v>44</v>
      </c>
      <c r="B33" s="35" t="s">
        <v>28</v>
      </c>
      <c r="C33" s="10"/>
      <c r="D33" s="10"/>
      <c r="F33" s="12"/>
      <c r="G33" s="55"/>
      <c r="H33" s="12"/>
      <c r="I33" s="12"/>
      <c r="K33" s="12"/>
      <c r="M33" s="52"/>
      <c r="N33" s="53"/>
    </row>
    <row r="34" spans="1:14" x14ac:dyDescent="0.25">
      <c r="A34" s="34" t="s">
        <v>28</v>
      </c>
      <c r="B34" s="35" t="s">
        <v>35</v>
      </c>
      <c r="C34" s="10"/>
      <c r="D34" s="10"/>
      <c r="F34" s="12"/>
      <c r="G34" s="55"/>
      <c r="H34" s="12"/>
      <c r="I34" s="12"/>
      <c r="K34" s="12"/>
      <c r="M34" s="52"/>
      <c r="N34" s="53"/>
    </row>
    <row r="35" spans="1:14" x14ac:dyDescent="0.25">
      <c r="A35" s="34" t="s">
        <v>37</v>
      </c>
      <c r="B35" s="35" t="s">
        <v>39</v>
      </c>
      <c r="C35" s="10"/>
      <c r="D35" s="10"/>
      <c r="F35" s="12"/>
      <c r="G35" s="49"/>
      <c r="H35" s="12"/>
      <c r="I35" s="12"/>
      <c r="K35" s="12"/>
      <c r="M35" s="52"/>
      <c r="N35" s="53"/>
    </row>
    <row r="36" spans="1:14" x14ac:dyDescent="0.25">
      <c r="A36" s="56"/>
      <c r="B36" s="57"/>
      <c r="C36" s="58"/>
      <c r="D36" s="58"/>
      <c r="F36" s="12"/>
      <c r="G36" s="49"/>
      <c r="H36" s="12"/>
      <c r="I36" s="12"/>
      <c r="K36" s="12"/>
      <c r="M36" s="52"/>
      <c r="N36" s="53"/>
    </row>
    <row r="37" spans="1:14" x14ac:dyDescent="0.25">
      <c r="A37" s="56">
        <f>B18</f>
        <v>3.8299999999999996</v>
      </c>
      <c r="B37" s="57">
        <f>G19</f>
        <v>624.09213668786629</v>
      </c>
      <c r="C37" s="58"/>
      <c r="D37" s="58"/>
      <c r="F37" s="12"/>
      <c r="G37" s="49"/>
      <c r="H37" s="12"/>
      <c r="I37" s="12"/>
      <c r="K37" s="12"/>
      <c r="M37" s="52"/>
      <c r="N37" s="53"/>
    </row>
    <row r="38" spans="1:14" x14ac:dyDescent="0.25">
      <c r="A38" s="56">
        <f>B19</f>
        <v>7.07</v>
      </c>
      <c r="B38" s="57">
        <f>G19</f>
        <v>624.09213668786629</v>
      </c>
      <c r="C38" s="58"/>
      <c r="D38" s="58"/>
      <c r="F38" s="12"/>
      <c r="G38" s="49"/>
      <c r="H38" s="12"/>
      <c r="I38" s="12"/>
      <c r="K38" s="12"/>
      <c r="M38" s="52"/>
      <c r="N38" s="53"/>
    </row>
    <row r="39" spans="1:14" x14ac:dyDescent="0.25">
      <c r="A39" s="56">
        <f>B19</f>
        <v>7.07</v>
      </c>
      <c r="B39" s="57">
        <f>G20</f>
        <v>505.64040333060012</v>
      </c>
      <c r="C39" s="58"/>
      <c r="D39" s="58"/>
      <c r="F39" s="12"/>
      <c r="G39" s="49"/>
      <c r="H39" s="12"/>
      <c r="I39" s="12"/>
      <c r="K39" s="12"/>
      <c r="M39" s="52"/>
      <c r="N39" s="53"/>
    </row>
    <row r="40" spans="1:14" x14ac:dyDescent="0.25">
      <c r="A40" s="56">
        <f>B20</f>
        <v>10.49</v>
      </c>
      <c r="B40" s="57">
        <f>G20</f>
        <v>505.64040333060012</v>
      </c>
      <c r="C40" s="58"/>
      <c r="D40" s="58"/>
      <c r="F40" s="12"/>
      <c r="G40" s="49"/>
      <c r="H40" s="12"/>
      <c r="I40" s="12"/>
      <c r="K40" s="12"/>
      <c r="M40" s="52"/>
      <c r="N40" s="53"/>
    </row>
    <row r="41" spans="1:14" x14ac:dyDescent="0.25">
      <c r="A41" s="56">
        <f>B20</f>
        <v>10.49</v>
      </c>
      <c r="B41" s="57">
        <f>G21</f>
        <v>600.45948963961882</v>
      </c>
      <c r="C41" s="58"/>
      <c r="D41" s="58"/>
      <c r="F41" s="12"/>
      <c r="G41" s="49"/>
      <c r="H41" s="12"/>
      <c r="I41" s="12"/>
      <c r="K41" s="12"/>
      <c r="M41" s="52"/>
      <c r="N41" s="53"/>
    </row>
    <row r="42" spans="1:14" x14ac:dyDescent="0.25">
      <c r="A42" s="56">
        <f>B21</f>
        <v>13.57</v>
      </c>
      <c r="B42" s="57">
        <f>G21</f>
        <v>600.45948963961882</v>
      </c>
      <c r="C42" s="58"/>
      <c r="D42" s="58"/>
      <c r="F42" s="12"/>
      <c r="G42" s="49"/>
      <c r="H42" s="12"/>
      <c r="I42" s="12"/>
      <c r="K42" s="12"/>
      <c r="M42" s="52"/>
      <c r="N42" s="53"/>
    </row>
    <row r="43" spans="1:14" x14ac:dyDescent="0.25">
      <c r="A43" s="56">
        <f>B21</f>
        <v>13.57</v>
      </c>
      <c r="B43" s="57">
        <f>G22</f>
        <v>680.40392085473673</v>
      </c>
      <c r="C43" s="58"/>
      <c r="D43" s="58"/>
      <c r="F43" s="12"/>
      <c r="G43" s="49"/>
      <c r="H43" s="12"/>
      <c r="I43" s="12"/>
      <c r="K43" s="12"/>
      <c r="M43" s="52"/>
      <c r="N43" s="53"/>
    </row>
    <row r="44" spans="1:14" x14ac:dyDescent="0.25">
      <c r="A44" s="56">
        <f>B22</f>
        <v>16.919999999999998</v>
      </c>
      <c r="B44" s="57">
        <f>G22</f>
        <v>680.40392085473673</v>
      </c>
      <c r="C44" s="58"/>
      <c r="D44" s="58"/>
      <c r="F44" s="12"/>
      <c r="G44" s="49"/>
      <c r="H44" s="12"/>
      <c r="I44" s="12"/>
      <c r="K44" s="12"/>
      <c r="M44" s="52"/>
      <c r="N44" s="53"/>
    </row>
    <row r="45" spans="1:14" x14ac:dyDescent="0.25">
      <c r="A45" s="56">
        <f>B22</f>
        <v>16.919999999999998</v>
      </c>
      <c r="B45" s="57">
        <v>760.49</v>
      </c>
      <c r="C45" s="58"/>
      <c r="D45" s="58"/>
      <c r="F45" s="12"/>
      <c r="G45" s="49"/>
      <c r="H45" s="12"/>
      <c r="I45" s="12"/>
      <c r="K45" s="12"/>
      <c r="M45" s="52"/>
      <c r="N45" s="59"/>
    </row>
    <row r="46" spans="1:14" ht="16.5" thickBot="1" x14ac:dyDescent="0.3">
      <c r="A46" s="60">
        <f>B23</f>
        <v>19.239999999999998</v>
      </c>
      <c r="B46" s="57">
        <f>G23</f>
        <v>760.49321999603217</v>
      </c>
    </row>
    <row r="47" spans="1:14" ht="16.5" thickTop="1" x14ac:dyDescent="0.25"/>
  </sheetData>
  <protectedRanges>
    <protectedRange sqref="C5:E9 I5:I7 I8:K11 D10:H11" name="Project Info"/>
    <protectedRange sqref="C18:C57" name="Test Depth"/>
    <protectedRange sqref="F18:F57" name="Arrival Time"/>
    <protectedRange sqref="D1:E4 B1:B4 I1:K4" name="Project Info_1"/>
  </protectedRanges>
  <mergeCells count="13">
    <mergeCell ref="A28:I28"/>
    <mergeCell ref="A30:B30"/>
    <mergeCell ref="A31:B31"/>
    <mergeCell ref="A10:B10"/>
    <mergeCell ref="M10:N10"/>
    <mergeCell ref="M11:N11"/>
    <mergeCell ref="A26:B26"/>
    <mergeCell ref="E26:H26"/>
    <mergeCell ref="B6:I6"/>
    <mergeCell ref="A7:B7"/>
    <mergeCell ref="A8:B8"/>
    <mergeCell ref="A9:B9"/>
    <mergeCell ref="M9:N9"/>
  </mergeCells>
  <pageMargins left="0.7" right="0.7" top="0.75" bottom="0.75" header="0.3" footer="0.3"/>
  <pageSetup scale="77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EEEAC6-E0FC-4A9F-8FCF-B7C32EA9B613}">
  <sheetPr>
    <pageSetUpPr fitToPage="1"/>
  </sheetPr>
  <dimension ref="A1:J46"/>
  <sheetViews>
    <sheetView tabSelected="1" view="pageBreakPreview" zoomScale="75" zoomScaleNormal="175" zoomScaleSheetLayoutView="75" workbookViewId="0">
      <selection activeCell="C43" sqref="C43:E43"/>
    </sheetView>
  </sheetViews>
  <sheetFormatPr defaultRowHeight="15" x14ac:dyDescent="0.25"/>
  <sheetData>
    <row r="1" spans="1:10" x14ac:dyDescent="0.25">
      <c r="A1" s="1"/>
      <c r="B1" s="2"/>
      <c r="C1" s="2"/>
      <c r="D1" s="2"/>
      <c r="E1" s="2"/>
      <c r="F1" s="2"/>
      <c r="G1" s="2"/>
      <c r="H1" s="2"/>
      <c r="I1" s="2"/>
      <c r="J1" s="3"/>
    </row>
    <row r="2" spans="1:10" x14ac:dyDescent="0.25">
      <c r="A2" s="4"/>
      <c r="B2" s="5"/>
      <c r="C2" s="5"/>
      <c r="D2" s="5"/>
      <c r="E2" s="5"/>
      <c r="F2" s="5"/>
      <c r="G2" s="5"/>
      <c r="H2" s="5"/>
      <c r="I2" s="5"/>
      <c r="J2" s="6"/>
    </row>
    <row r="3" spans="1:10" x14ac:dyDescent="0.25">
      <c r="A3" s="4"/>
      <c r="B3" s="5"/>
      <c r="C3" s="5"/>
      <c r="D3" s="5"/>
      <c r="E3" s="5"/>
      <c r="F3" s="5"/>
      <c r="G3" s="5"/>
      <c r="H3" s="5"/>
      <c r="I3" s="5"/>
      <c r="J3" s="6"/>
    </row>
    <row r="4" spans="1:10" x14ac:dyDescent="0.25">
      <c r="A4" s="4"/>
      <c r="B4" s="5"/>
      <c r="C4" s="5"/>
      <c r="D4" s="5"/>
      <c r="E4" s="5"/>
      <c r="F4" s="5"/>
      <c r="G4" s="5"/>
      <c r="H4" s="5"/>
      <c r="I4" s="5"/>
      <c r="J4" s="6"/>
    </row>
    <row r="5" spans="1:10" x14ac:dyDescent="0.25">
      <c r="A5" s="4"/>
      <c r="B5" s="5"/>
      <c r="C5" s="5"/>
      <c r="D5" s="5"/>
      <c r="E5" s="5"/>
      <c r="F5" s="5"/>
      <c r="G5" s="5"/>
      <c r="H5" s="5"/>
      <c r="I5" s="5"/>
      <c r="J5" s="6"/>
    </row>
    <row r="6" spans="1:10" x14ac:dyDescent="0.25">
      <c r="A6" s="4"/>
      <c r="B6" s="5"/>
      <c r="C6" s="5"/>
      <c r="D6" s="5"/>
      <c r="E6" s="5"/>
      <c r="F6" s="5"/>
      <c r="G6" s="5"/>
      <c r="H6" s="5"/>
      <c r="I6" s="5"/>
      <c r="J6" s="6"/>
    </row>
    <row r="7" spans="1:10" x14ac:dyDescent="0.25">
      <c r="A7" s="4"/>
      <c r="B7" s="5"/>
      <c r="C7" s="5"/>
      <c r="D7" s="5"/>
      <c r="E7" s="5"/>
      <c r="F7" s="5"/>
      <c r="G7" s="5"/>
      <c r="H7" s="5"/>
      <c r="I7" s="5"/>
      <c r="J7" s="6"/>
    </row>
    <row r="8" spans="1:10" x14ac:dyDescent="0.25">
      <c r="A8" s="4"/>
      <c r="B8" s="5"/>
      <c r="C8" s="5"/>
      <c r="D8" s="5"/>
      <c r="E8" s="5"/>
      <c r="F8" s="5"/>
      <c r="G8" s="5"/>
      <c r="H8" s="5"/>
      <c r="I8" s="5"/>
      <c r="J8" s="6"/>
    </row>
    <row r="9" spans="1:10" x14ac:dyDescent="0.25">
      <c r="A9" s="4"/>
      <c r="B9" s="5"/>
      <c r="C9" s="5"/>
      <c r="D9" s="5"/>
      <c r="E9" s="5"/>
      <c r="F9" s="5"/>
      <c r="G9" s="5"/>
      <c r="H9" s="5"/>
      <c r="I9" s="5"/>
      <c r="J9" s="6"/>
    </row>
    <row r="10" spans="1:10" x14ac:dyDescent="0.25">
      <c r="A10" s="4"/>
      <c r="B10" s="5"/>
      <c r="C10" s="5"/>
      <c r="D10" s="5"/>
      <c r="E10" s="5"/>
      <c r="F10" s="5"/>
      <c r="G10" s="5"/>
      <c r="H10" s="5"/>
      <c r="I10" s="5"/>
      <c r="J10" s="6"/>
    </row>
    <row r="11" spans="1:10" x14ac:dyDescent="0.25">
      <c r="A11" s="4"/>
      <c r="B11" s="5"/>
      <c r="C11" s="5"/>
      <c r="D11" s="5"/>
      <c r="E11" s="5"/>
      <c r="F11" s="5"/>
      <c r="G11" s="5"/>
      <c r="H11" s="5"/>
      <c r="I11" s="5"/>
      <c r="J11" s="6"/>
    </row>
    <row r="12" spans="1:10" x14ac:dyDescent="0.25">
      <c r="A12" s="4"/>
      <c r="B12" s="5"/>
      <c r="C12" s="5"/>
      <c r="D12" s="5"/>
      <c r="E12" s="5"/>
      <c r="F12" s="5"/>
      <c r="G12" s="5"/>
      <c r="H12" s="5"/>
      <c r="I12" s="5"/>
      <c r="J12" s="6"/>
    </row>
    <row r="13" spans="1:10" x14ac:dyDescent="0.25">
      <c r="A13" s="4"/>
      <c r="B13" s="5"/>
      <c r="C13" s="5"/>
      <c r="D13" s="5"/>
      <c r="E13" s="5"/>
      <c r="F13" s="5"/>
      <c r="G13" s="5"/>
      <c r="H13" s="5"/>
      <c r="I13" s="5"/>
      <c r="J13" s="6"/>
    </row>
    <row r="14" spans="1:10" x14ac:dyDescent="0.25">
      <c r="A14" s="4"/>
      <c r="B14" s="5"/>
      <c r="C14" s="5"/>
      <c r="D14" s="5"/>
      <c r="E14" s="5"/>
      <c r="F14" s="5"/>
      <c r="G14" s="5"/>
      <c r="H14" s="5"/>
      <c r="I14" s="5"/>
      <c r="J14" s="6"/>
    </row>
    <row r="15" spans="1:10" x14ac:dyDescent="0.25">
      <c r="A15" s="4"/>
      <c r="B15" s="5"/>
      <c r="C15" s="5"/>
      <c r="D15" s="5"/>
      <c r="E15" s="5"/>
      <c r="F15" s="5"/>
      <c r="G15" s="5"/>
      <c r="H15" s="5"/>
      <c r="I15" s="5"/>
      <c r="J15" s="6"/>
    </row>
    <row r="16" spans="1:10" x14ac:dyDescent="0.25">
      <c r="A16" s="4"/>
      <c r="B16" s="5"/>
      <c r="C16" s="5"/>
      <c r="D16" s="5"/>
      <c r="E16" s="5"/>
      <c r="F16" s="5"/>
      <c r="G16" s="5"/>
      <c r="H16" s="5"/>
      <c r="I16" s="5"/>
      <c r="J16" s="6"/>
    </row>
    <row r="17" spans="1:10" x14ac:dyDescent="0.25">
      <c r="A17" s="4"/>
      <c r="B17" s="5"/>
      <c r="C17" s="5"/>
      <c r="D17" s="5"/>
      <c r="E17" s="5"/>
      <c r="F17" s="5"/>
      <c r="G17" s="5"/>
      <c r="H17" s="5"/>
      <c r="I17" s="5"/>
      <c r="J17" s="6"/>
    </row>
    <row r="18" spans="1:10" x14ac:dyDescent="0.25">
      <c r="A18" s="4"/>
      <c r="B18" s="5"/>
      <c r="C18" s="5"/>
      <c r="D18" s="5"/>
      <c r="E18" s="5"/>
      <c r="F18" s="5"/>
      <c r="G18" s="5"/>
      <c r="H18" s="5"/>
      <c r="I18" s="5"/>
      <c r="J18" s="6"/>
    </row>
    <row r="19" spans="1:10" x14ac:dyDescent="0.25">
      <c r="A19" s="4"/>
      <c r="B19" s="5"/>
      <c r="C19" s="5"/>
      <c r="D19" s="5"/>
      <c r="E19" s="5"/>
      <c r="F19" s="5"/>
      <c r="G19" s="5"/>
      <c r="H19" s="5"/>
      <c r="I19" s="5"/>
      <c r="J19" s="6"/>
    </row>
    <row r="20" spans="1:10" x14ac:dyDescent="0.25">
      <c r="A20" s="4"/>
      <c r="B20" s="5"/>
      <c r="C20" s="5"/>
      <c r="D20" s="5"/>
      <c r="E20" s="5"/>
      <c r="F20" s="5"/>
      <c r="G20" s="5"/>
      <c r="H20" s="5"/>
      <c r="I20" s="5"/>
      <c r="J20" s="6"/>
    </row>
    <row r="21" spans="1:10" x14ac:dyDescent="0.25">
      <c r="A21" s="4"/>
      <c r="B21" s="5"/>
      <c r="C21" s="5"/>
      <c r="D21" s="5"/>
      <c r="E21" s="5"/>
      <c r="F21" s="5"/>
      <c r="G21" s="5"/>
      <c r="H21" s="5"/>
      <c r="I21" s="5"/>
      <c r="J21" s="6"/>
    </row>
    <row r="22" spans="1:10" x14ac:dyDescent="0.25">
      <c r="A22" s="4"/>
      <c r="B22" s="5"/>
      <c r="C22" s="5"/>
      <c r="D22" s="5"/>
      <c r="E22" s="5"/>
      <c r="F22" s="5"/>
      <c r="G22" s="5"/>
      <c r="H22" s="5"/>
      <c r="I22" s="5"/>
      <c r="J22" s="6"/>
    </row>
    <row r="23" spans="1:10" x14ac:dyDescent="0.25">
      <c r="A23" s="4"/>
      <c r="B23" s="5"/>
      <c r="C23" s="5"/>
      <c r="D23" s="5"/>
      <c r="E23" s="5"/>
      <c r="F23" s="5"/>
      <c r="G23" s="5"/>
      <c r="H23" s="5"/>
      <c r="I23" s="5"/>
      <c r="J23" s="6"/>
    </row>
    <row r="24" spans="1:10" x14ac:dyDescent="0.25">
      <c r="A24" s="4"/>
      <c r="B24" s="5"/>
      <c r="C24" s="5"/>
      <c r="D24" s="5"/>
      <c r="E24" s="5"/>
      <c r="F24" s="5"/>
      <c r="G24" s="5"/>
      <c r="H24" s="5"/>
      <c r="I24" s="5"/>
      <c r="J24" s="6"/>
    </row>
    <row r="25" spans="1:10" x14ac:dyDescent="0.25">
      <c r="A25" s="4"/>
      <c r="B25" s="5"/>
      <c r="C25" s="5"/>
      <c r="D25" s="5"/>
      <c r="E25" s="5"/>
      <c r="F25" s="5"/>
      <c r="G25" s="5"/>
      <c r="H25" s="5"/>
      <c r="I25" s="5"/>
      <c r="J25" s="6"/>
    </row>
    <row r="26" spans="1:10" x14ac:dyDescent="0.25">
      <c r="A26" s="4"/>
      <c r="B26" s="5"/>
      <c r="C26" s="5"/>
      <c r="D26" s="5"/>
      <c r="E26" s="5"/>
      <c r="F26" s="5"/>
      <c r="G26" s="5"/>
      <c r="H26" s="5"/>
      <c r="I26" s="5"/>
      <c r="J26" s="6"/>
    </row>
    <row r="27" spans="1:10" x14ac:dyDescent="0.25">
      <c r="A27" s="4"/>
      <c r="B27" s="5"/>
      <c r="C27" s="5"/>
      <c r="D27" s="5"/>
      <c r="E27" s="5"/>
      <c r="F27" s="5"/>
      <c r="G27" s="5"/>
      <c r="H27" s="5"/>
      <c r="I27" s="5"/>
      <c r="J27" s="6"/>
    </row>
    <row r="28" spans="1:10" x14ac:dyDescent="0.25">
      <c r="A28" s="4"/>
      <c r="B28" s="5"/>
      <c r="C28" s="5"/>
      <c r="D28" s="5"/>
      <c r="E28" s="5"/>
      <c r="F28" s="5"/>
      <c r="G28" s="5"/>
      <c r="H28" s="5"/>
      <c r="I28" s="5"/>
      <c r="J28" s="6"/>
    </row>
    <row r="29" spans="1:10" x14ac:dyDescent="0.25">
      <c r="A29" s="4"/>
      <c r="B29" s="5"/>
      <c r="C29" s="5"/>
      <c r="D29" s="5"/>
      <c r="E29" s="5"/>
      <c r="F29" s="5"/>
      <c r="G29" s="5"/>
      <c r="H29" s="5"/>
      <c r="I29" s="5"/>
      <c r="J29" s="6"/>
    </row>
    <row r="30" spans="1:10" x14ac:dyDescent="0.25">
      <c r="A30" s="4"/>
      <c r="B30" s="5"/>
      <c r="C30" s="5"/>
      <c r="D30" s="5"/>
      <c r="E30" s="5"/>
      <c r="F30" s="5"/>
      <c r="G30" s="5"/>
      <c r="H30" s="5"/>
      <c r="I30" s="5"/>
      <c r="J30" s="6"/>
    </row>
    <row r="31" spans="1:10" x14ac:dyDescent="0.25">
      <c r="A31" s="4"/>
      <c r="B31" s="5"/>
      <c r="C31" s="5"/>
      <c r="D31" s="5"/>
      <c r="E31" s="5"/>
      <c r="F31" s="5"/>
      <c r="G31" s="5"/>
      <c r="H31" s="5"/>
      <c r="I31" s="5"/>
      <c r="J31" s="6"/>
    </row>
    <row r="32" spans="1:10" x14ac:dyDescent="0.25">
      <c r="A32" s="4"/>
      <c r="B32" s="5"/>
      <c r="C32" s="5"/>
      <c r="D32" s="5"/>
      <c r="E32" s="5"/>
      <c r="F32" s="5"/>
      <c r="G32" s="5"/>
      <c r="H32" s="5"/>
      <c r="I32" s="5"/>
      <c r="J32" s="6"/>
    </row>
    <row r="33" spans="1:10" x14ac:dyDescent="0.25">
      <c r="A33" s="4"/>
      <c r="B33" s="5"/>
      <c r="C33" s="5"/>
      <c r="D33" s="5"/>
      <c r="E33" s="5"/>
      <c r="F33" s="5"/>
      <c r="G33" s="5"/>
      <c r="H33" s="5"/>
      <c r="I33" s="5"/>
      <c r="J33" s="6"/>
    </row>
    <row r="34" spans="1:10" x14ac:dyDescent="0.25">
      <c r="A34" s="4"/>
      <c r="B34" s="5"/>
      <c r="C34" s="5"/>
      <c r="D34" s="5"/>
      <c r="E34" s="5"/>
      <c r="F34" s="5"/>
      <c r="G34" s="5"/>
      <c r="H34" s="5"/>
      <c r="I34" s="5"/>
      <c r="J34" s="6"/>
    </row>
    <row r="35" spans="1:10" x14ac:dyDescent="0.25">
      <c r="A35" s="4"/>
      <c r="B35" s="5"/>
      <c r="C35" s="5"/>
      <c r="D35" s="5"/>
      <c r="E35" s="5"/>
      <c r="F35" s="5"/>
      <c r="G35" s="5"/>
      <c r="H35" s="5"/>
      <c r="I35" s="5"/>
      <c r="J35" s="6"/>
    </row>
    <row r="36" spans="1:10" x14ac:dyDescent="0.25">
      <c r="A36" s="4"/>
      <c r="B36" s="5"/>
      <c r="C36" s="5"/>
      <c r="D36" s="5"/>
      <c r="E36" s="5"/>
      <c r="F36" s="5"/>
      <c r="G36" s="5"/>
      <c r="H36" s="5"/>
      <c r="I36" s="5"/>
      <c r="J36" s="6"/>
    </row>
    <row r="37" spans="1:10" x14ac:dyDescent="0.25">
      <c r="A37" s="4"/>
      <c r="B37" s="5"/>
      <c r="C37" s="5"/>
      <c r="D37" s="5"/>
      <c r="E37" s="5"/>
      <c r="F37" s="5"/>
      <c r="G37" s="5"/>
      <c r="H37" s="5"/>
      <c r="I37" s="5"/>
      <c r="J37" s="6"/>
    </row>
    <row r="38" spans="1:10" x14ac:dyDescent="0.25">
      <c r="A38" s="4"/>
      <c r="B38" s="5"/>
      <c r="C38" s="5"/>
      <c r="D38" s="5"/>
      <c r="E38" s="5"/>
      <c r="F38" s="5"/>
      <c r="G38" s="5"/>
      <c r="H38" s="5"/>
      <c r="I38" s="5"/>
      <c r="J38" s="6"/>
    </row>
    <row r="39" spans="1:10" x14ac:dyDescent="0.25">
      <c r="A39" s="4"/>
      <c r="B39" s="5"/>
      <c r="C39" s="5"/>
      <c r="D39" s="5"/>
      <c r="E39" s="5"/>
      <c r="F39" s="5"/>
      <c r="G39" s="5"/>
      <c r="H39" s="5"/>
      <c r="I39" s="5"/>
      <c r="J39" s="6"/>
    </row>
    <row r="40" spans="1:10" x14ac:dyDescent="0.25">
      <c r="A40" s="4"/>
      <c r="B40" s="5"/>
      <c r="C40" s="5"/>
      <c r="D40" s="5"/>
      <c r="E40" s="5"/>
      <c r="F40" s="5"/>
      <c r="G40" s="5"/>
      <c r="H40" s="5"/>
      <c r="I40" s="5"/>
      <c r="J40" s="6"/>
    </row>
    <row r="41" spans="1:10" ht="15.75" thickBot="1" x14ac:dyDescent="0.3">
      <c r="A41" s="4"/>
      <c r="B41" s="5"/>
      <c r="C41" s="5"/>
      <c r="D41" s="5"/>
      <c r="E41" s="5"/>
      <c r="F41" s="5"/>
      <c r="G41" s="5"/>
      <c r="H41" s="5"/>
      <c r="I41" s="5"/>
      <c r="J41" s="6"/>
    </row>
    <row r="42" spans="1:10" ht="15.75" thickBot="1" x14ac:dyDescent="0.3">
      <c r="A42" s="71" t="s">
        <v>46</v>
      </c>
      <c r="B42" s="72"/>
      <c r="C42" s="73" t="s">
        <v>51</v>
      </c>
      <c r="D42" s="74"/>
      <c r="E42" s="74"/>
      <c r="F42" s="73"/>
      <c r="G42" s="74"/>
      <c r="H42" s="74" t="s">
        <v>2</v>
      </c>
      <c r="I42" s="74"/>
      <c r="J42" s="79"/>
    </row>
    <row r="43" spans="1:10" ht="15.75" thickBot="1" x14ac:dyDescent="0.3">
      <c r="A43" s="71" t="s">
        <v>7</v>
      </c>
      <c r="B43" s="72"/>
      <c r="C43" s="77" t="s">
        <v>9</v>
      </c>
      <c r="D43" s="78"/>
      <c r="E43" s="78"/>
      <c r="F43" s="75"/>
      <c r="G43" s="76"/>
      <c r="H43" s="76" t="s">
        <v>3</v>
      </c>
      <c r="I43" s="76"/>
      <c r="J43" s="80"/>
    </row>
    <row r="44" spans="1:10" ht="15.75" thickBot="1" x14ac:dyDescent="0.3">
      <c r="A44" s="81" t="s">
        <v>47</v>
      </c>
      <c r="B44" s="72"/>
      <c r="C44" s="75" t="s">
        <v>48</v>
      </c>
      <c r="D44" s="76"/>
      <c r="E44" s="76"/>
      <c r="F44" s="75"/>
      <c r="G44" s="76"/>
      <c r="H44" s="76" t="s">
        <v>4</v>
      </c>
      <c r="I44" s="76"/>
      <c r="J44" s="80"/>
    </row>
    <row r="45" spans="1:10" ht="15.75" thickBot="1" x14ac:dyDescent="0.3">
      <c r="A45" s="82" t="s">
        <v>8</v>
      </c>
      <c r="B45" s="83"/>
      <c r="C45" s="75" t="s">
        <v>49</v>
      </c>
      <c r="D45" s="76"/>
      <c r="E45" s="76"/>
      <c r="F45" s="75"/>
      <c r="G45" s="76"/>
      <c r="H45" s="76" t="s">
        <v>5</v>
      </c>
      <c r="I45" s="76"/>
      <c r="J45" s="80"/>
    </row>
    <row r="46" spans="1:10" ht="15.75" thickBot="1" x14ac:dyDescent="0.3">
      <c r="A46" s="71" t="s">
        <v>10</v>
      </c>
      <c r="B46" s="72"/>
      <c r="C46" s="84" t="s">
        <v>50</v>
      </c>
      <c r="D46" s="84"/>
      <c r="E46" s="84"/>
      <c r="F46" s="77"/>
      <c r="G46" s="78"/>
      <c r="H46" s="85" t="s">
        <v>6</v>
      </c>
      <c r="I46" s="85"/>
      <c r="J46" s="86"/>
    </row>
  </sheetData>
  <mergeCells count="16">
    <mergeCell ref="A42:B42"/>
    <mergeCell ref="C42:E42"/>
    <mergeCell ref="F42:G46"/>
    <mergeCell ref="H42:J42"/>
    <mergeCell ref="A43:B43"/>
    <mergeCell ref="C43:E43"/>
    <mergeCell ref="H43:J43"/>
    <mergeCell ref="A44:B44"/>
    <mergeCell ref="C44:E44"/>
    <mergeCell ref="H44:J44"/>
    <mergeCell ref="A45:B45"/>
    <mergeCell ref="C45:E45"/>
    <mergeCell ref="H45:J45"/>
    <mergeCell ref="A46:B46"/>
    <mergeCell ref="C46:E46"/>
    <mergeCell ref="H46:J46"/>
  </mergeCells>
  <hyperlinks>
    <hyperlink ref="H46" r:id="rId1" xr:uid="{AE2EB828-5738-44ED-A367-7F8A049EEFCA}"/>
  </hyperlinks>
  <printOptions horizontalCentered="1" verticalCentered="1"/>
  <pageMargins left="0.5" right="0.25" top="0.75" bottom="0.75" header="0.3" footer="0.3"/>
  <pageSetup fitToHeight="0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CPT Vs Data</vt:lpstr>
      <vt:lpstr>Average S-Wave</vt:lpstr>
      <vt:lpstr>'Average S-Wave'!Print_Area</vt:lpstr>
      <vt:lpstr>'CPT Vs Data'!Print_Area</vt:lpstr>
    </vt:vector>
  </TitlesOfParts>
  <Company>S&amp;ME,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Alyson Yetman</dc:creator>
  <cp:lastModifiedBy>Matt Lattin</cp:lastModifiedBy>
  <cp:lastPrinted>2022-03-31T16:46:54Z</cp:lastPrinted>
  <dcterms:created xsi:type="dcterms:W3CDTF">2016-03-24T14:03:30Z</dcterms:created>
  <dcterms:modified xsi:type="dcterms:W3CDTF">2022-03-31T16:53:13Z</dcterms:modified>
</cp:coreProperties>
</file>