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business\docs\"/>
    </mc:Choice>
  </mc:AlternateContent>
  <bookViews>
    <workbookView xWindow="0" yWindow="0" windowWidth="25200" windowHeight="11850"/>
  </bookViews>
  <sheets>
    <sheet name="Goals" sheetId="1" r:id="rId1"/>
  </sheets>
  <externalReferences>
    <externalReference r:id="rId2"/>
    <externalReference r:id="rId3"/>
  </externalReferences>
  <definedNames>
    <definedName name="_jan98">[1]Table!$C$1:$C$65536</definedName>
    <definedName name="dates">[1]Table!$A$1:$ED$253</definedName>
    <definedName name="days">#REF!</definedName>
    <definedName name="days1">[1]lookup!$A$4:$D$253</definedName>
    <definedName name="Jan_98">[1]Table!$A$2:$B$103</definedName>
    <definedName name="_xlnm.Print_Area" localSheetId="0">Goals!$A$1:$J$57</definedName>
    <definedName name="rdate1">[1]Table!$A$1:$ED$253</definedName>
    <definedName name="rdate2">[1]Table!$A$2:$B$103</definedName>
    <definedName name="rdate3">[1]Table!$C$1:$C$65536</definedName>
    <definedName name="rtable">'[1]R-Table'!$A$1:$ED$253</definedName>
  </definedNames>
  <calcPr calcId="162913"/>
</workbook>
</file>

<file path=xl/calcChain.xml><?xml version="1.0" encoding="utf-8"?>
<calcChain xmlns="http://schemas.openxmlformats.org/spreadsheetml/2006/main">
  <c r="I41" i="1" l="1"/>
  <c r="I44" i="1"/>
  <c r="I15" i="1"/>
  <c r="I14" i="1"/>
  <c r="I20" i="1"/>
  <c r="I19" i="1"/>
  <c r="I18" i="1"/>
  <c r="I16" i="1"/>
  <c r="I17" i="1"/>
  <c r="D33" i="1"/>
  <c r="D34" i="1"/>
  <c r="D42" i="1"/>
  <c r="I46" i="1"/>
  <c r="D48" i="1"/>
  <c r="D49" i="1"/>
</calcChain>
</file>

<file path=xl/sharedStrings.xml><?xml version="1.0" encoding="utf-8"?>
<sst xmlns="http://schemas.openxmlformats.org/spreadsheetml/2006/main" count="151" uniqueCount="91">
  <si>
    <t>CALCULATION OF DBE/OJT GOALS FOR LPA PROJECTS</t>
  </si>
  <si>
    <t>LPA No.</t>
  </si>
  <si>
    <t>County</t>
  </si>
  <si>
    <t>Contract No.</t>
  </si>
  <si>
    <t>Project Name</t>
  </si>
  <si>
    <t xml:space="preserve">File No. </t>
  </si>
  <si>
    <t>Project No.</t>
  </si>
  <si>
    <t>Pin No.</t>
  </si>
  <si>
    <t>CONSTRUCTION ITEM</t>
  </si>
  <si>
    <t>QUANTITY</t>
  </si>
  <si>
    <t>UNIT</t>
  </si>
  <si>
    <t xml:space="preserve">    METHOD OF DBE GOAL CALCULATION</t>
  </si>
  <si>
    <t>UNIT PRICE OR RATE</t>
  </si>
  <si>
    <t>GOAL AMOUNT</t>
  </si>
  <si>
    <t>DEMOLITION:</t>
  </si>
  <si>
    <t>Removal &amp; Disposal of Existing Pavement</t>
  </si>
  <si>
    <t>SY</t>
  </si>
  <si>
    <t>Actual Estimated Cost</t>
  </si>
  <si>
    <t>Variable</t>
  </si>
  <si>
    <t>Removal &amp; Disposal of Exist. Conc. Curb</t>
  </si>
  <si>
    <t>LF</t>
  </si>
  <si>
    <t>Removal &amp; Disposal of Exist. Conc. S/W</t>
  </si>
  <si>
    <t>HAULING:</t>
  </si>
  <si>
    <t>Unclassified Excavation Hauling</t>
  </si>
  <si>
    <t>CY</t>
  </si>
  <si>
    <t>$3.15 per cubic yard</t>
  </si>
  <si>
    <t>Hauling Excavated Shoulder Material</t>
  </si>
  <si>
    <t>STA</t>
  </si>
  <si>
    <t>$3.15 per station</t>
  </si>
  <si>
    <t>Borrow Excavation</t>
  </si>
  <si>
    <t>$2.10 per cubic yard</t>
  </si>
  <si>
    <t>Graded Aggregate Base Course</t>
  </si>
  <si>
    <t>$1.37 per square yard</t>
  </si>
  <si>
    <t>Hauling of Asphalt Mixes</t>
  </si>
  <si>
    <t>TONS</t>
  </si>
  <si>
    <t>$2.10 per ton</t>
  </si>
  <si>
    <t>Hauling HMA for Full Depth Patching</t>
  </si>
  <si>
    <t>Milling</t>
  </si>
  <si>
    <t>$0.11 per square yard</t>
  </si>
  <si>
    <t>CONCRETE WORK:</t>
  </si>
  <si>
    <t>Catch Basins, Manholes, Etc.,</t>
  </si>
  <si>
    <t>EACH</t>
  </si>
  <si>
    <t>Concrete Sidewalk, Driveways, &amp; Medians</t>
  </si>
  <si>
    <t>Concrete Curb &amp; Gutter</t>
  </si>
  <si>
    <t>Pedestrain Ramp Retrofit</t>
  </si>
  <si>
    <t xml:space="preserve">EA </t>
  </si>
  <si>
    <t>Detectable warning surface</t>
  </si>
  <si>
    <t>SF</t>
  </si>
  <si>
    <t>Parapet Wall</t>
  </si>
  <si>
    <t>Grooved Surface Finish</t>
  </si>
  <si>
    <t>DRAINAGE</t>
  </si>
  <si>
    <t>RC Pipe 30" And Under</t>
  </si>
  <si>
    <t>Box Culverts</t>
  </si>
  <si>
    <t>GUARDRAIL AND FENCE:</t>
  </si>
  <si>
    <t>Steel Beam Guardrail</t>
  </si>
  <si>
    <t>Miscellaneous Guardrail Items</t>
  </si>
  <si>
    <t>Fence</t>
  </si>
  <si>
    <t>VEGETATION AND EROSION CONTROL:</t>
  </si>
  <si>
    <t xml:space="preserve">Perm. &amp; Temp. Vegetation/Cover </t>
  </si>
  <si>
    <t>MSY</t>
  </si>
  <si>
    <t>Fertilizer, Lime, and Nitrogen</t>
  </si>
  <si>
    <t>LS</t>
  </si>
  <si>
    <t>Erosion Control</t>
  </si>
  <si>
    <t>MISCELLANEOUS:</t>
  </si>
  <si>
    <t>Tieing of Reinforcing Steel</t>
  </si>
  <si>
    <t>LBS</t>
  </si>
  <si>
    <t>$0.50 per pound</t>
  </si>
  <si>
    <t>Permanent Construction Signs</t>
  </si>
  <si>
    <t>MSE Walls</t>
  </si>
  <si>
    <t>Clearing and Grubbing</t>
  </si>
  <si>
    <t>1% of Total Contract Amount</t>
  </si>
  <si>
    <t>Traffic Signals</t>
  </si>
  <si>
    <t>Var</t>
  </si>
  <si>
    <t>TOTAL</t>
  </si>
  <si>
    <t>Total Contract Amount =</t>
  </si>
  <si>
    <t xml:space="preserve">Recommended Goal   = </t>
  </si>
  <si>
    <t>90% of the DBE Items =</t>
  </si>
  <si>
    <t>% of Contract  =</t>
  </si>
  <si>
    <t xml:space="preserve">ON-THE-JOB TRAINEES  </t>
  </si>
  <si>
    <t>***THIS SECTION NEEDS TO BE COMPLETED IF PROJECT TOTAL DOLLAR VALUE IS $2 MILLION OR MORE.***</t>
  </si>
  <si>
    <t xml:space="preserve">Total Dollar Amount of Road Work  </t>
  </si>
  <si>
    <t>Total Workdays for Road Work</t>
  </si>
  <si>
    <t>Total Dollar Amount of Bridge Work</t>
  </si>
  <si>
    <t>Total Workdays for Bridge Work</t>
  </si>
  <si>
    <t>***THIS SECTION TO BE COMPLETED BY SCDOT OFFICE OF BUSINESS DEVELOPMENT &amp; SPECIAL PROGRAMS***</t>
  </si>
  <si>
    <t xml:space="preserve">TRAINING SLOT ASSIGNMENT                                                       </t>
  </si>
  <si>
    <t xml:space="preserve">                          </t>
  </si>
  <si>
    <t>Road Training Slots @ 520 hours each</t>
  </si>
  <si>
    <t>Bridge Training Slots @ 1040 hours each</t>
  </si>
  <si>
    <t xml:space="preserve">* DBE - Disadvantaged Business Enterprise      </t>
  </si>
  <si>
    <t>* OJT - On The Job Training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</si>
</sst>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5" formatCode="&quot;$&quot;#,##0_);\(&quot;$&quot;#,##0\)"/>
    <numFmt numFmtId="7" formatCode="&quot;$&quot;#,##0.00_);\(&quot;$&quot;#,##0.00\)"/>
    <numFmt numFmtId="44" formatCode="_(&quot;$&quot;* #,##0.00_);_(&quot;$&quot;* \(#,##0.00\);_(&quot;$&quot;* &quot;-&quot;??_);_(@_)"/>
    <numFmt numFmtId="164" formatCode="General_)"/>
  </numFmts>
  <fonts count="24">
    <font>
      <sz val="10"/>
      <name val="Arial"/>
    </font>
    <font>
      <sz val="10"/>
      <name val="Arial"/>
      <family val="2"/>
    </font>
    <font>
      <sz val="12"/>
      <name val="Arial MT"/>
    </font>
    <font>
      <sz val="12"/>
      <name val="Arial"/>
      <family val="2"/>
    </font>
    <font>
      <b/>
      <sz val="10"/>
      <color indexed="12"/>
      <name val="Arial"/>
      <family val="2"/>
    </font>
    <font>
      <sz val="12"/>
      <color indexed="12"/>
      <name val="Arial"/>
      <family val="2"/>
    </font>
    <font>
      <b/>
      <sz val="10"/>
      <name val="Arial"/>
      <family val="2"/>
    </font>
    <font>
      <sz val="11"/>
      <color indexed="10"/>
      <name val="Arial"/>
      <family val="2"/>
    </font>
    <font>
      <sz val="10"/>
      <color indexed="10"/>
      <name val="Arial"/>
      <family val="2"/>
    </font>
    <font>
      <b/>
      <sz val="12"/>
      <name val="Arial"/>
      <family val="2"/>
    </font>
    <font>
      <b/>
      <i/>
      <sz val="10"/>
      <name val="Arial"/>
      <family val="2"/>
    </font>
    <font>
      <b/>
      <i/>
      <sz val="12"/>
      <name val="Arial"/>
      <family val="2"/>
    </font>
    <font>
      <sz val="11"/>
      <name val="Arial"/>
      <family val="2"/>
    </font>
    <font>
      <i/>
      <sz val="11"/>
      <name val="Arial"/>
      <family val="2"/>
    </font>
    <font>
      <i/>
      <sz val="12"/>
      <name val="Arial"/>
      <family val="2"/>
    </font>
    <font>
      <i/>
      <sz val="10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sz val="11"/>
      <color rgb="FFFF0000"/>
      <name val="Arial"/>
      <family val="2"/>
    </font>
    <font>
      <b/>
      <sz val="10"/>
      <color rgb="FFFF0000"/>
      <name val="Arial"/>
      <family val="2"/>
    </font>
    <font>
      <sz val="8"/>
      <name val="Arial"/>
      <family val="2"/>
    </font>
    <font>
      <b/>
      <sz val="10.5"/>
      <name val="Arial"/>
      <family val="2"/>
    </font>
    <font>
      <b/>
      <sz val="12"/>
      <color theme="0"/>
      <name val="Arial"/>
      <family val="2"/>
    </font>
    <font>
      <b/>
      <sz val="11"/>
      <color theme="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B9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/>
      <top/>
      <bottom style="double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double">
        <color indexed="8"/>
      </top>
      <bottom style="thin">
        <color indexed="64"/>
      </bottom>
      <diagonal/>
    </border>
    <border>
      <left/>
      <right style="medium">
        <color indexed="64"/>
      </right>
      <top style="double">
        <color indexed="8"/>
      </top>
      <bottom style="thin">
        <color indexed="64"/>
      </bottom>
      <diagonal/>
    </border>
    <border>
      <left style="medium">
        <color indexed="64"/>
      </left>
      <right/>
      <top style="double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medium">
        <color indexed="64"/>
      </right>
      <top style="medium">
        <color indexed="8"/>
      </top>
      <bottom/>
      <diagonal/>
    </border>
    <border>
      <left/>
      <right style="medium">
        <color indexed="64"/>
      </right>
      <top/>
      <bottom style="double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164" fontId="2" fillId="0" borderId="0"/>
    <xf numFmtId="0" fontId="2" fillId="0" borderId="0"/>
    <xf numFmtId="9" fontId="1" fillId="0" borderId="0" applyFont="0" applyFill="0" applyBorder="0" applyAlignment="0" applyProtection="0"/>
  </cellStyleXfs>
  <cellXfs count="175">
    <xf numFmtId="0" fontId="0" fillId="0" borderId="0" xfId="0"/>
    <xf numFmtId="164" fontId="3" fillId="0" borderId="0" xfId="2" applyFont="1"/>
    <xf numFmtId="164" fontId="3" fillId="0" borderId="0" xfId="2" applyFont="1" applyAlignment="1">
      <alignment horizontal="center"/>
    </xf>
    <xf numFmtId="164" fontId="5" fillId="0" borderId="0" xfId="2" applyNumberFormat="1" applyFont="1" applyBorder="1" applyProtection="1"/>
    <xf numFmtId="164" fontId="3" fillId="0" borderId="0" xfId="2" applyFont="1" applyBorder="1"/>
    <xf numFmtId="164" fontId="3" fillId="0" borderId="11" xfId="2" applyFont="1" applyBorder="1"/>
    <xf numFmtId="164" fontId="3" fillId="0" borderId="11" xfId="2" applyNumberFormat="1" applyFont="1" applyBorder="1" applyProtection="1"/>
    <xf numFmtId="164" fontId="7" fillId="0" borderId="11" xfId="2" applyNumberFormat="1" applyFont="1" applyBorder="1" applyProtection="1"/>
    <xf numFmtId="164" fontId="3" fillId="2" borderId="11" xfId="2" applyNumberFormat="1" applyFont="1" applyFill="1" applyBorder="1" applyAlignment="1" applyProtection="1">
      <alignment horizontal="left"/>
    </xf>
    <xf numFmtId="164" fontId="7" fillId="0" borderId="11" xfId="2" applyNumberFormat="1" applyFont="1" applyBorder="1" applyAlignment="1" applyProtection="1">
      <alignment horizontal="center"/>
    </xf>
    <xf numFmtId="164" fontId="3" fillId="0" borderId="18" xfId="2" applyFont="1" applyBorder="1"/>
    <xf numFmtId="7" fontId="7" fillId="0" borderId="11" xfId="1" applyNumberFormat="1" applyFont="1" applyBorder="1" applyAlignment="1">
      <alignment horizontal="center"/>
    </xf>
    <xf numFmtId="0" fontId="0" fillId="0" borderId="0" xfId="0" applyFill="1" applyBorder="1"/>
    <xf numFmtId="7" fontId="3" fillId="0" borderId="0" xfId="1" applyNumberFormat="1" applyFont="1" applyFill="1" applyBorder="1"/>
    <xf numFmtId="44" fontId="3" fillId="0" borderId="0" xfId="1" applyFont="1" applyFill="1" applyBorder="1"/>
    <xf numFmtId="164" fontId="3" fillId="0" borderId="0" xfId="2" applyFont="1" applyFill="1" applyBorder="1"/>
    <xf numFmtId="164" fontId="14" fillId="0" borderId="11" xfId="2" applyFont="1" applyBorder="1"/>
    <xf numFmtId="164" fontId="3" fillId="0" borderId="0" xfId="2" applyFont="1" applyBorder="1" applyAlignment="1">
      <alignment horizontal="center"/>
    </xf>
    <xf numFmtId="164" fontId="3" fillId="0" borderId="24" xfId="2" applyFont="1" applyBorder="1"/>
    <xf numFmtId="164" fontId="20" fillId="0" borderId="0" xfId="2" applyFont="1"/>
    <xf numFmtId="164" fontId="3" fillId="0" borderId="24" xfId="2" applyFont="1" applyBorder="1" applyAlignment="1">
      <alignment horizontal="center"/>
    </xf>
    <xf numFmtId="5" fontId="8" fillId="0" borderId="11" xfId="2" applyNumberFormat="1" applyFont="1" applyBorder="1" applyAlignment="1" applyProtection="1">
      <alignment horizontal="left"/>
    </xf>
    <xf numFmtId="164" fontId="3" fillId="0" borderId="22" xfId="2" applyFont="1" applyBorder="1"/>
    <xf numFmtId="164" fontId="3" fillId="0" borderId="18" xfId="2" applyFont="1" applyBorder="1" applyAlignment="1">
      <alignment horizontal="center"/>
    </xf>
    <xf numFmtId="164" fontId="10" fillId="0" borderId="11" xfId="2" applyFont="1" applyBorder="1"/>
    <xf numFmtId="164" fontId="15" fillId="2" borderId="11" xfId="2" applyFont="1" applyFill="1" applyBorder="1" applyAlignment="1">
      <alignment horizontal="left"/>
    </xf>
    <xf numFmtId="164" fontId="18" fillId="0" borderId="11" xfId="2" applyNumberFormat="1" applyFont="1" applyBorder="1" applyAlignment="1" applyProtection="1">
      <alignment horizontal="center"/>
    </xf>
    <xf numFmtId="164" fontId="11" fillId="0" borderId="11" xfId="2" applyNumberFormat="1" applyFont="1" applyBorder="1" applyProtection="1"/>
    <xf numFmtId="164" fontId="13" fillId="0" borderId="11" xfId="2" applyNumberFormat="1" applyFont="1" applyFill="1" applyBorder="1" applyProtection="1"/>
    <xf numFmtId="164" fontId="14" fillId="2" borderId="11" xfId="2" applyNumberFormat="1" applyFont="1" applyFill="1" applyBorder="1" applyAlignment="1" applyProtection="1"/>
    <xf numFmtId="7" fontId="18" fillId="0" borderId="11" xfId="1" applyNumberFormat="1" applyFont="1" applyBorder="1" applyAlignment="1">
      <alignment horizontal="center"/>
    </xf>
    <xf numFmtId="164" fontId="12" fillId="0" borderId="11" xfId="2" applyNumberFormat="1" applyFont="1" applyFill="1" applyBorder="1" applyProtection="1"/>
    <xf numFmtId="7" fontId="7" fillId="0" borderId="11" xfId="2" applyNumberFormat="1" applyFont="1" applyBorder="1" applyAlignment="1" applyProtection="1">
      <alignment horizontal="center"/>
    </xf>
    <xf numFmtId="164" fontId="12" fillId="0" borderId="11" xfId="2" applyNumberFormat="1" applyFont="1" applyBorder="1" applyProtection="1"/>
    <xf numFmtId="7" fontId="7" fillId="0" borderId="11" xfId="1" applyNumberFormat="1" applyFont="1" applyBorder="1" applyAlignment="1" applyProtection="1">
      <alignment horizontal="center"/>
    </xf>
    <xf numFmtId="164" fontId="13" fillId="0" borderId="11" xfId="2" applyNumberFormat="1" applyFont="1" applyBorder="1" applyProtection="1"/>
    <xf numFmtId="164" fontId="14" fillId="2" borderId="11" xfId="2" applyNumberFormat="1" applyFont="1" applyFill="1" applyBorder="1" applyAlignment="1" applyProtection="1">
      <alignment horizontal="left"/>
    </xf>
    <xf numFmtId="0" fontId="6" fillId="0" borderId="24" xfId="3" applyFont="1" applyBorder="1" applyAlignment="1">
      <alignment horizontal="center"/>
    </xf>
    <xf numFmtId="0" fontId="4" fillId="0" borderId="24" xfId="3" applyFont="1" applyBorder="1" applyAlignment="1">
      <alignment horizontal="center"/>
    </xf>
    <xf numFmtId="164" fontId="3" fillId="0" borderId="2" xfId="2" applyFont="1" applyBorder="1"/>
    <xf numFmtId="164" fontId="3" fillId="0" borderId="2" xfId="2" applyFont="1" applyBorder="1" applyAlignment="1">
      <alignment horizontal="center"/>
    </xf>
    <xf numFmtId="164" fontId="3" fillId="0" borderId="2" xfId="2" applyFont="1" applyBorder="1" applyAlignment="1"/>
    <xf numFmtId="164" fontId="3" fillId="0" borderId="17" xfId="2" applyNumberFormat="1" applyFont="1" applyBorder="1" applyProtection="1"/>
    <xf numFmtId="164" fontId="3" fillId="0" borderId="16" xfId="2" applyNumberFormat="1" applyFont="1" applyBorder="1" applyProtection="1"/>
    <xf numFmtId="164" fontId="11" fillId="0" borderId="17" xfId="2" applyNumberFormat="1" applyFont="1" applyBorder="1" applyProtection="1"/>
    <xf numFmtId="164" fontId="3" fillId="0" borderId="15" xfId="2" applyNumberFormat="1" applyFont="1" applyBorder="1" applyProtection="1"/>
    <xf numFmtId="0" fontId="17" fillId="0" borderId="19" xfId="3" applyFont="1" applyBorder="1" applyAlignment="1">
      <alignment horizontal="left"/>
    </xf>
    <xf numFmtId="164" fontId="17" fillId="0" borderId="19" xfId="2" applyFont="1" applyBorder="1"/>
    <xf numFmtId="0" fontId="17" fillId="0" borderId="0" xfId="3" applyFont="1" applyBorder="1" applyAlignment="1">
      <alignment horizontal="left"/>
    </xf>
    <xf numFmtId="164" fontId="17" fillId="0" borderId="0" xfId="2" applyFont="1" applyBorder="1"/>
    <xf numFmtId="164" fontId="1" fillId="0" borderId="12" xfId="2" applyNumberFormat="1" applyFont="1" applyBorder="1" applyAlignment="1" applyProtection="1">
      <alignment horizontal="left"/>
    </xf>
    <xf numFmtId="44" fontId="12" fillId="0" borderId="29" xfId="1" applyNumberFormat="1" applyFont="1" applyBorder="1" applyAlignment="1" applyProtection="1">
      <alignment horizontal="center" shrinkToFit="1"/>
    </xf>
    <xf numFmtId="164" fontId="1" fillId="0" borderId="11" xfId="2" applyNumberFormat="1" applyFont="1" applyBorder="1" applyAlignment="1" applyProtection="1">
      <alignment horizontal="center"/>
    </xf>
    <xf numFmtId="164" fontId="1" fillId="0" borderId="15" xfId="2" applyNumberFormat="1" applyFont="1" applyBorder="1" applyProtection="1"/>
    <xf numFmtId="44" fontId="12" fillId="0" borderId="16" xfId="1" applyNumberFormat="1" applyFont="1" applyBorder="1" applyAlignment="1" applyProtection="1">
      <alignment horizontal="center" shrinkToFit="1"/>
    </xf>
    <xf numFmtId="164" fontId="1" fillId="2" borderId="11" xfId="2" applyNumberFormat="1" applyFont="1" applyFill="1" applyBorder="1" applyAlignment="1" applyProtection="1">
      <alignment horizontal="left"/>
    </xf>
    <xf numFmtId="164" fontId="1" fillId="0" borderId="0" xfId="2" applyFont="1" applyBorder="1"/>
    <xf numFmtId="164" fontId="1" fillId="0" borderId="12" xfId="2" applyFont="1" applyBorder="1"/>
    <xf numFmtId="164" fontId="1" fillId="0" borderId="11" xfId="2" applyFont="1" applyBorder="1" applyAlignment="1">
      <alignment horizontal="center"/>
    </xf>
    <xf numFmtId="164" fontId="1" fillId="0" borderId="11" xfId="2" applyFont="1" applyBorder="1"/>
    <xf numFmtId="164" fontId="1" fillId="0" borderId="14" xfId="2" applyFont="1" applyBorder="1"/>
    <xf numFmtId="164" fontId="1" fillId="0" borderId="15" xfId="2" applyFont="1" applyBorder="1"/>
    <xf numFmtId="164" fontId="1" fillId="0" borderId="17" xfId="2" applyFont="1" applyBorder="1"/>
    <xf numFmtId="164" fontId="1" fillId="0" borderId="14" xfId="2" applyNumberFormat="1" applyFont="1" applyBorder="1" applyAlignment="1" applyProtection="1">
      <alignment horizontal="left"/>
    </xf>
    <xf numFmtId="164" fontId="1" fillId="0" borderId="12" xfId="2" applyNumberFormat="1" applyFont="1" applyBorder="1" applyAlignment="1" applyProtection="1"/>
    <xf numFmtId="164" fontId="1" fillId="0" borderId="14" xfId="2" applyNumberFormat="1" applyFont="1" applyBorder="1" applyProtection="1"/>
    <xf numFmtId="164" fontId="1" fillId="0" borderId="12" xfId="2" applyNumberFormat="1" applyFont="1" applyBorder="1" applyProtection="1"/>
    <xf numFmtId="44" fontId="1" fillId="0" borderId="11" xfId="1" applyFont="1" applyBorder="1" applyAlignment="1" applyProtection="1">
      <alignment shrinkToFit="1"/>
    </xf>
    <xf numFmtId="9" fontId="1" fillId="0" borderId="34" xfId="4" applyFont="1" applyBorder="1" applyAlignment="1" applyProtection="1">
      <alignment shrinkToFit="1"/>
    </xf>
    <xf numFmtId="0" fontId="1" fillId="3" borderId="11" xfId="0" applyFont="1" applyFill="1" applyBorder="1" applyAlignment="1"/>
    <xf numFmtId="0" fontId="1" fillId="3" borderId="27" xfId="0" applyFont="1" applyFill="1" applyBorder="1" applyAlignment="1"/>
    <xf numFmtId="7" fontId="12" fillId="0" borderId="11" xfId="1" applyNumberFormat="1" applyFont="1" applyBorder="1" applyAlignment="1" applyProtection="1">
      <alignment horizontal="center" shrinkToFit="1"/>
    </xf>
    <xf numFmtId="7" fontId="12" fillId="0" borderId="13" xfId="1" applyNumberFormat="1" applyFont="1" applyBorder="1" applyAlignment="1" applyProtection="1">
      <alignment horizontal="center" shrinkToFit="1"/>
    </xf>
    <xf numFmtId="44" fontId="12" fillId="0" borderId="11" xfId="1" applyFont="1" applyBorder="1" applyAlignment="1" applyProtection="1">
      <alignment horizontal="center" shrinkToFit="1"/>
    </xf>
    <xf numFmtId="44" fontId="12" fillId="0" borderId="13" xfId="1" applyFont="1" applyBorder="1" applyAlignment="1" applyProtection="1">
      <alignment horizontal="center" shrinkToFit="1"/>
    </xf>
    <xf numFmtId="164" fontId="1" fillId="2" borderId="16" xfId="2" applyNumberFormat="1" applyFont="1" applyFill="1" applyBorder="1" applyAlignment="1" applyProtection="1">
      <alignment horizontal="left"/>
    </xf>
    <xf numFmtId="0" fontId="0" fillId="0" borderId="17" xfId="0" applyBorder="1" applyAlignment="1">
      <alignment horizontal="left"/>
    </xf>
    <xf numFmtId="164" fontId="1" fillId="0" borderId="16" xfId="2" applyNumberFormat="1" applyFont="1" applyBorder="1" applyAlignment="1" applyProtection="1"/>
    <xf numFmtId="0" fontId="0" fillId="0" borderId="15" xfId="0" applyBorder="1" applyAlignment="1"/>
    <xf numFmtId="0" fontId="0" fillId="0" borderId="17" xfId="0" applyBorder="1" applyAlignment="1"/>
    <xf numFmtId="44" fontId="12" fillId="0" borderId="16" xfId="1" applyNumberFormat="1" applyFont="1" applyBorder="1" applyAlignment="1" applyProtection="1">
      <alignment horizontal="center" shrinkToFit="1"/>
    </xf>
    <xf numFmtId="0" fontId="0" fillId="0" borderId="29" xfId="0" applyBorder="1" applyAlignment="1">
      <alignment horizontal="center" shrinkToFit="1"/>
    </xf>
    <xf numFmtId="164" fontId="6" fillId="7" borderId="14" xfId="2" applyNumberFormat="1" applyFont="1" applyFill="1" applyBorder="1" applyAlignment="1" applyProtection="1">
      <alignment horizontal="left" vertical="center"/>
    </xf>
    <xf numFmtId="164" fontId="6" fillId="7" borderId="15" xfId="2" applyNumberFormat="1" applyFont="1" applyFill="1" applyBorder="1" applyAlignment="1" applyProtection="1">
      <alignment horizontal="left" vertical="center"/>
    </xf>
    <xf numFmtId="164" fontId="6" fillId="7" borderId="29" xfId="2" applyNumberFormat="1" applyFont="1" applyFill="1" applyBorder="1" applyAlignment="1" applyProtection="1">
      <alignment horizontal="left" vertical="center"/>
    </xf>
    <xf numFmtId="44" fontId="12" fillId="0" borderId="11" xfId="1" applyFont="1" applyBorder="1" applyAlignment="1" applyProtection="1">
      <alignment horizontal="left" shrinkToFit="1"/>
    </xf>
    <xf numFmtId="44" fontId="12" fillId="0" borderId="13" xfId="1" applyFont="1" applyBorder="1" applyAlignment="1" applyProtection="1">
      <alignment horizontal="left" shrinkToFit="1"/>
    </xf>
    <xf numFmtId="44" fontId="12" fillId="0" borderId="11" xfId="1" applyNumberFormat="1" applyFont="1" applyBorder="1" applyAlignment="1" applyProtection="1">
      <alignment horizontal="center" shrinkToFit="1"/>
    </xf>
    <xf numFmtId="44" fontId="12" fillId="0" borderId="13" xfId="1" applyNumberFormat="1" applyFont="1" applyBorder="1" applyAlignment="1" applyProtection="1">
      <alignment horizontal="center" shrinkToFit="1"/>
    </xf>
    <xf numFmtId="164" fontId="16" fillId="0" borderId="1" xfId="2" applyFont="1" applyBorder="1" applyAlignment="1">
      <alignment horizontal="center"/>
    </xf>
    <xf numFmtId="164" fontId="16" fillId="0" borderId="2" xfId="2" applyFont="1" applyBorder="1" applyAlignment="1">
      <alignment horizontal="center"/>
    </xf>
    <xf numFmtId="164" fontId="16" fillId="0" borderId="21" xfId="2" applyFont="1" applyBorder="1" applyAlignment="1">
      <alignment horizontal="center"/>
    </xf>
    <xf numFmtId="164" fontId="6" fillId="5" borderId="1" xfId="2" applyNumberFormat="1" applyFont="1" applyFill="1" applyBorder="1" applyAlignment="1" applyProtection="1">
      <alignment horizontal="left" vertical="center"/>
    </xf>
    <xf numFmtId="164" fontId="6" fillId="5" borderId="2" xfId="2" applyNumberFormat="1" applyFont="1" applyFill="1" applyBorder="1" applyAlignment="1" applyProtection="1">
      <alignment horizontal="left" vertical="center"/>
    </xf>
    <xf numFmtId="164" fontId="6" fillId="5" borderId="3" xfId="2" applyNumberFormat="1" applyFont="1" applyFill="1" applyBorder="1" applyAlignment="1" applyProtection="1">
      <alignment horizontal="left" vertical="center"/>
    </xf>
    <xf numFmtId="164" fontId="6" fillId="5" borderId="6" xfId="2" applyNumberFormat="1" applyFont="1" applyFill="1" applyBorder="1" applyAlignment="1" applyProtection="1">
      <alignment horizontal="left" vertical="center"/>
    </xf>
    <xf numFmtId="164" fontId="6" fillId="5" borderId="7" xfId="2" applyNumberFormat="1" applyFont="1" applyFill="1" applyBorder="1" applyAlignment="1" applyProtection="1">
      <alignment horizontal="left" vertical="center"/>
    </xf>
    <xf numFmtId="164" fontId="6" fillId="5" borderId="8" xfId="2" applyNumberFormat="1" applyFont="1" applyFill="1" applyBorder="1" applyAlignment="1" applyProtection="1">
      <alignment horizontal="left" vertical="center"/>
    </xf>
    <xf numFmtId="164" fontId="6" fillId="5" borderId="4" xfId="2" applyNumberFormat="1" applyFont="1" applyFill="1" applyBorder="1" applyAlignment="1" applyProtection="1">
      <alignment horizontal="center" vertical="center"/>
    </xf>
    <xf numFmtId="164" fontId="6" fillId="5" borderId="9" xfId="2" applyNumberFormat="1" applyFont="1" applyFill="1" applyBorder="1" applyAlignment="1" applyProtection="1">
      <alignment horizontal="center" vertical="center"/>
    </xf>
    <xf numFmtId="164" fontId="6" fillId="5" borderId="5" xfId="2" applyNumberFormat="1" applyFont="1" applyFill="1" applyBorder="1" applyAlignment="1" applyProtection="1">
      <alignment horizontal="center" vertical="center" wrapText="1"/>
    </xf>
    <xf numFmtId="164" fontId="6" fillId="5" borderId="3" xfId="2" applyNumberFormat="1" applyFont="1" applyFill="1" applyBorder="1" applyAlignment="1" applyProtection="1">
      <alignment horizontal="center" vertical="center" wrapText="1"/>
    </xf>
    <xf numFmtId="164" fontId="6" fillId="5" borderId="10" xfId="2" applyNumberFormat="1" applyFont="1" applyFill="1" applyBorder="1" applyAlignment="1" applyProtection="1">
      <alignment horizontal="center" vertical="center" wrapText="1"/>
    </xf>
    <xf numFmtId="164" fontId="6" fillId="5" borderId="8" xfId="2" applyNumberFormat="1" applyFont="1" applyFill="1" applyBorder="1" applyAlignment="1" applyProtection="1">
      <alignment horizontal="center" vertical="center" wrapText="1"/>
    </xf>
    <xf numFmtId="164" fontId="6" fillId="5" borderId="4" xfId="2" applyNumberFormat="1" applyFont="1" applyFill="1" applyBorder="1" applyAlignment="1" applyProtection="1">
      <alignment horizontal="center" vertical="center" wrapText="1"/>
    </xf>
    <xf numFmtId="164" fontId="6" fillId="5" borderId="9" xfId="2" applyNumberFormat="1" applyFont="1" applyFill="1" applyBorder="1" applyAlignment="1" applyProtection="1">
      <alignment horizontal="center" vertical="center" wrapText="1"/>
    </xf>
    <xf numFmtId="164" fontId="6" fillId="5" borderId="35" xfId="2" applyNumberFormat="1" applyFont="1" applyFill="1" applyBorder="1" applyAlignment="1" applyProtection="1">
      <alignment horizontal="center" vertical="center"/>
    </xf>
    <xf numFmtId="164" fontId="6" fillId="5" borderId="36" xfId="2" applyNumberFormat="1" applyFont="1" applyFill="1" applyBorder="1" applyAlignment="1" applyProtection="1">
      <alignment horizontal="center" vertical="center"/>
    </xf>
    <xf numFmtId="164" fontId="6" fillId="5" borderId="10" xfId="2" applyNumberFormat="1" applyFont="1" applyFill="1" applyBorder="1" applyAlignment="1" applyProtection="1">
      <alignment horizontal="center" vertical="center"/>
    </xf>
    <xf numFmtId="164" fontId="6" fillId="5" borderId="37" xfId="2" applyNumberFormat="1" applyFont="1" applyFill="1" applyBorder="1" applyAlignment="1" applyProtection="1">
      <alignment horizontal="center" vertical="center"/>
    </xf>
    <xf numFmtId="164" fontId="1" fillId="0" borderId="15" xfId="2" applyFont="1" applyBorder="1" applyAlignment="1">
      <alignment horizontal="left"/>
    </xf>
    <xf numFmtId="164" fontId="1" fillId="0" borderId="20" xfId="2" applyFont="1" applyBorder="1" applyAlignment="1">
      <alignment horizontal="left"/>
    </xf>
    <xf numFmtId="0" fontId="4" fillId="0" borderId="15" xfId="3" applyFont="1" applyBorder="1" applyAlignment="1">
      <alignment horizontal="left"/>
    </xf>
    <xf numFmtId="0" fontId="6" fillId="0" borderId="20" xfId="3" applyFont="1" applyBorder="1" applyAlignment="1">
      <alignment horizontal="left"/>
    </xf>
    <xf numFmtId="0" fontId="4" fillId="0" borderId="15" xfId="3" applyFont="1" applyBorder="1" applyAlignment="1">
      <alignment horizontal="left" wrapText="1"/>
    </xf>
    <xf numFmtId="164" fontId="6" fillId="7" borderId="33" xfId="2" applyNumberFormat="1" applyFont="1" applyFill="1" applyBorder="1" applyAlignment="1" applyProtection="1">
      <alignment horizontal="left" vertical="center"/>
    </xf>
    <xf numFmtId="164" fontId="6" fillId="7" borderId="31" xfId="2" applyNumberFormat="1" applyFont="1" applyFill="1" applyBorder="1" applyAlignment="1" applyProtection="1">
      <alignment horizontal="left" vertical="center"/>
    </xf>
    <xf numFmtId="164" fontId="6" fillId="7" borderId="32" xfId="2" applyNumberFormat="1" applyFont="1" applyFill="1" applyBorder="1" applyAlignment="1" applyProtection="1">
      <alignment horizontal="left" vertical="center"/>
    </xf>
    <xf numFmtId="44" fontId="13" fillId="0" borderId="11" xfId="1" applyFont="1" applyBorder="1" applyAlignment="1" applyProtection="1">
      <alignment horizontal="center" shrinkToFit="1"/>
    </xf>
    <xf numFmtId="44" fontId="13" fillId="0" borderId="13" xfId="1" applyFont="1" applyBorder="1" applyAlignment="1" applyProtection="1">
      <alignment horizontal="center" shrinkToFit="1"/>
    </xf>
    <xf numFmtId="164" fontId="21" fillId="3" borderId="39" xfId="2" applyFont="1" applyFill="1" applyBorder="1" applyAlignment="1">
      <alignment horizontal="center"/>
    </xf>
    <xf numFmtId="164" fontId="21" fillId="3" borderId="25" xfId="2" applyFont="1" applyFill="1" applyBorder="1" applyAlignment="1">
      <alignment horizontal="center"/>
    </xf>
    <xf numFmtId="164" fontId="21" fillId="3" borderId="40" xfId="2" applyFont="1" applyFill="1" applyBorder="1" applyAlignment="1">
      <alignment horizontal="center"/>
    </xf>
    <xf numFmtId="44" fontId="23" fillId="6" borderId="11" xfId="1" applyFont="1" applyFill="1" applyBorder="1" applyAlignment="1" applyProtection="1">
      <alignment horizontal="left" shrinkToFit="1"/>
    </xf>
    <xf numFmtId="44" fontId="23" fillId="6" borderId="13" xfId="1" applyFont="1" applyFill="1" applyBorder="1" applyAlignment="1" applyProtection="1">
      <alignment horizontal="left" shrinkToFit="1"/>
    </xf>
    <xf numFmtId="164" fontId="19" fillId="4" borderId="22" xfId="2" applyNumberFormat="1" applyFont="1" applyFill="1" applyBorder="1" applyAlignment="1" applyProtection="1">
      <alignment horizontal="center" vertical="center"/>
    </xf>
    <xf numFmtId="164" fontId="6" fillId="4" borderId="18" xfId="2" applyNumberFormat="1" applyFont="1" applyFill="1" applyBorder="1" applyAlignment="1" applyProtection="1">
      <alignment horizontal="center" vertical="center"/>
    </xf>
    <xf numFmtId="164" fontId="6" fillId="4" borderId="23" xfId="2" applyNumberFormat="1" applyFont="1" applyFill="1" applyBorder="1" applyAlignment="1" applyProtection="1">
      <alignment horizontal="center" vertical="center"/>
    </xf>
    <xf numFmtId="164" fontId="3" fillId="0" borderId="42" xfId="2" applyFont="1" applyBorder="1" applyAlignment="1">
      <alignment horizontal="center"/>
    </xf>
    <xf numFmtId="164" fontId="3" fillId="0" borderId="43" xfId="2" applyFont="1" applyBorder="1" applyAlignment="1">
      <alignment horizontal="center"/>
    </xf>
    <xf numFmtId="164" fontId="22" fillId="6" borderId="14" xfId="2" applyFont="1" applyFill="1" applyBorder="1" applyAlignment="1">
      <alignment horizontal="right"/>
    </xf>
    <xf numFmtId="164" fontId="22" fillId="6" borderId="15" xfId="2" applyFont="1" applyFill="1" applyBorder="1" applyAlignment="1">
      <alignment horizontal="right"/>
    </xf>
    <xf numFmtId="164" fontId="22" fillId="6" borderId="17" xfId="2" applyFont="1" applyFill="1" applyBorder="1" applyAlignment="1">
      <alignment horizontal="right"/>
    </xf>
    <xf numFmtId="164" fontId="3" fillId="0" borderId="38" xfId="2" applyNumberFormat="1" applyFont="1" applyBorder="1" applyAlignment="1" applyProtection="1">
      <alignment horizontal="right"/>
    </xf>
    <xf numFmtId="0" fontId="0" fillId="0" borderId="34" xfId="0" applyBorder="1" applyAlignment="1">
      <alignment horizontal="right"/>
    </xf>
    <xf numFmtId="164" fontId="3" fillId="0" borderId="34" xfId="2" applyFont="1" applyBorder="1" applyAlignment="1">
      <alignment horizontal="center"/>
    </xf>
    <xf numFmtId="164" fontId="3" fillId="0" borderId="30" xfId="2" applyFont="1" applyBorder="1" applyAlignment="1">
      <alignment horizontal="center"/>
    </xf>
    <xf numFmtId="164" fontId="1" fillId="7" borderId="42" xfId="2" applyFont="1" applyFill="1" applyBorder="1" applyAlignment="1"/>
    <xf numFmtId="0" fontId="1" fillId="7" borderId="42" xfId="0" applyFont="1" applyFill="1" applyBorder="1" applyAlignment="1"/>
    <xf numFmtId="164" fontId="1" fillId="7" borderId="34" xfId="2" applyFont="1" applyFill="1" applyBorder="1" applyAlignment="1"/>
    <xf numFmtId="0" fontId="1" fillId="7" borderId="34" xfId="0" applyFont="1" applyFill="1" applyBorder="1" applyAlignment="1"/>
    <xf numFmtId="7" fontId="13" fillId="0" borderId="11" xfId="1" applyNumberFormat="1" applyFont="1" applyBorder="1" applyAlignment="1" applyProtection="1">
      <alignment horizontal="center" shrinkToFit="1"/>
    </xf>
    <xf numFmtId="7" fontId="13" fillId="0" borderId="13" xfId="1" applyNumberFormat="1" applyFont="1" applyBorder="1" applyAlignment="1" applyProtection="1">
      <alignment horizontal="center" shrinkToFit="1"/>
    </xf>
    <xf numFmtId="0" fontId="1" fillId="3" borderId="11" xfId="0" applyFont="1" applyFill="1" applyBorder="1" applyAlignment="1">
      <alignment horizontal="left"/>
    </xf>
    <xf numFmtId="0" fontId="1" fillId="3" borderId="13" xfId="0" applyFont="1" applyFill="1" applyBorder="1" applyAlignment="1">
      <alignment horizontal="left"/>
    </xf>
    <xf numFmtId="0" fontId="1" fillId="3" borderId="27" xfId="0" applyFont="1" applyFill="1" applyBorder="1" applyAlignment="1">
      <alignment horizontal="left"/>
    </xf>
    <xf numFmtId="0" fontId="1" fillId="3" borderId="28" xfId="0" applyFont="1" applyFill="1" applyBorder="1" applyAlignment="1">
      <alignment horizontal="left"/>
    </xf>
    <xf numFmtId="164" fontId="6" fillId="3" borderId="12" xfId="2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wrapText="1"/>
    </xf>
    <xf numFmtId="0" fontId="6" fillId="3" borderId="26" xfId="0" applyFont="1" applyFill="1" applyBorder="1" applyAlignment="1">
      <alignment wrapText="1"/>
    </xf>
    <xf numFmtId="0" fontId="6" fillId="3" borderId="27" xfId="0" applyFont="1" applyFill="1" applyBorder="1" applyAlignment="1">
      <alignment wrapText="1"/>
    </xf>
    <xf numFmtId="164" fontId="1" fillId="7" borderId="41" xfId="2" applyFont="1" applyFill="1" applyBorder="1" applyAlignment="1"/>
    <xf numFmtId="164" fontId="1" fillId="7" borderId="38" xfId="2" applyFont="1" applyFill="1" applyBorder="1" applyAlignment="1"/>
    <xf numFmtId="44" fontId="12" fillId="0" borderId="42" xfId="1" applyFont="1" applyBorder="1" applyAlignment="1">
      <alignment horizontal="left"/>
    </xf>
    <xf numFmtId="44" fontId="0" fillId="0" borderId="42" xfId="1" applyFont="1" applyBorder="1" applyAlignment="1">
      <alignment horizontal="left"/>
    </xf>
    <xf numFmtId="44" fontId="12" fillId="0" borderId="34" xfId="1" applyFont="1" applyBorder="1" applyAlignment="1">
      <alignment horizontal="left"/>
    </xf>
    <xf numFmtId="44" fontId="0" fillId="0" borderId="34" xfId="1" applyFont="1" applyBorder="1" applyAlignment="1">
      <alignment horizontal="left"/>
    </xf>
    <xf numFmtId="164" fontId="9" fillId="4" borderId="1" xfId="2" applyNumberFormat="1" applyFont="1" applyFill="1" applyBorder="1" applyAlignment="1" applyProtection="1">
      <alignment horizontal="center" vertical="center"/>
    </xf>
    <xf numFmtId="164" fontId="9" fillId="4" borderId="2" xfId="2" applyNumberFormat="1" applyFont="1" applyFill="1" applyBorder="1" applyAlignment="1" applyProtection="1">
      <alignment horizontal="center" vertical="center"/>
    </xf>
    <xf numFmtId="164" fontId="9" fillId="4" borderId="21" xfId="2" applyNumberFormat="1" applyFont="1" applyFill="1" applyBorder="1" applyAlignment="1" applyProtection="1">
      <alignment horizontal="center" vertical="center"/>
    </xf>
    <xf numFmtId="164" fontId="3" fillId="0" borderId="11" xfId="2" applyNumberFormat="1" applyFont="1" applyBorder="1" applyAlignment="1" applyProtection="1">
      <alignment horizontal="center"/>
    </xf>
    <xf numFmtId="164" fontId="3" fillId="0" borderId="13" xfId="2" applyNumberFormat="1" applyFont="1" applyBorder="1" applyAlignment="1" applyProtection="1">
      <alignment horizontal="center"/>
    </xf>
    <xf numFmtId="164" fontId="3" fillId="0" borderId="34" xfId="2" applyNumberFormat="1" applyFont="1" applyBorder="1" applyAlignment="1" applyProtection="1">
      <alignment horizontal="center"/>
    </xf>
    <xf numFmtId="164" fontId="3" fillId="0" borderId="30" xfId="2" applyNumberFormat="1" applyFont="1" applyBorder="1" applyAlignment="1" applyProtection="1">
      <alignment horizontal="center"/>
    </xf>
    <xf numFmtId="164" fontId="9" fillId="7" borderId="11" xfId="2" applyNumberFormat="1" applyFont="1" applyFill="1" applyBorder="1" applyAlignment="1" applyProtection="1">
      <alignment horizontal="center" vertical="center"/>
    </xf>
    <xf numFmtId="164" fontId="9" fillId="7" borderId="34" xfId="2" applyNumberFormat="1" applyFont="1" applyFill="1" applyBorder="1" applyAlignment="1" applyProtection="1">
      <alignment horizontal="center" vertical="center"/>
    </xf>
    <xf numFmtId="164" fontId="1" fillId="2" borderId="16" xfId="2" applyFont="1" applyFill="1" applyBorder="1" applyAlignment="1">
      <alignment horizontal="left"/>
    </xf>
    <xf numFmtId="164" fontId="1" fillId="2" borderId="17" xfId="2" applyFont="1" applyFill="1" applyBorder="1" applyAlignment="1">
      <alignment horizontal="left"/>
    </xf>
    <xf numFmtId="164" fontId="3" fillId="0" borderId="12" xfId="2" applyNumberFormat="1" applyFont="1" applyBorder="1" applyAlignment="1" applyProtection="1">
      <alignment horizontal="right"/>
    </xf>
    <xf numFmtId="0" fontId="0" fillId="0" borderId="11" xfId="0" applyBorder="1" applyAlignment="1">
      <alignment horizontal="right"/>
    </xf>
    <xf numFmtId="164" fontId="1" fillId="2" borderId="11" xfId="2" applyNumberFormat="1" applyFont="1" applyFill="1" applyBorder="1" applyAlignment="1" applyProtection="1">
      <alignment horizontal="left"/>
    </xf>
    <xf numFmtId="0" fontId="1" fillId="2" borderId="11" xfId="0" applyFont="1" applyFill="1" applyBorder="1" applyAlignment="1">
      <alignment horizontal="left"/>
    </xf>
    <xf numFmtId="164" fontId="1" fillId="2" borderId="16" xfId="2" applyNumberFormat="1" applyFont="1" applyFill="1" applyBorder="1" applyAlignment="1" applyProtection="1">
      <alignment horizontal="center" wrapText="1"/>
    </xf>
    <xf numFmtId="0" fontId="0" fillId="0" borderId="17" xfId="0" applyBorder="1" applyAlignment="1">
      <alignment horizontal="center"/>
    </xf>
    <xf numFmtId="164" fontId="1" fillId="2" borderId="17" xfId="2" applyNumberFormat="1" applyFont="1" applyFill="1" applyBorder="1" applyAlignment="1" applyProtection="1">
      <alignment horizontal="left"/>
    </xf>
  </cellXfs>
  <cellStyles count="5">
    <cellStyle name="Currency" xfId="1" builtinId="4"/>
    <cellStyle name="Normal" xfId="0" builtinId="0"/>
    <cellStyle name="Normal_BRGREPTM" xfId="2"/>
    <cellStyle name="Normal_Lrgprimarytime" xfId="3"/>
    <cellStyle name="Percent" xfId="4" builtinId="5"/>
  </cellStyles>
  <dxfs count="0"/>
  <tableStyles count="0" defaultTableStyle="TableStyleMedium9" defaultPivotStyle="PivotStyleLight16"/>
  <colors>
    <mruColors>
      <color rgb="FFFFCB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Tables%20for%20Cotract%20Time%20Calculation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Estimate%20Completion%20Date%20and%20DBE%20Goal%20Workbook-SCDOT%20FOR%20MAY%20200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HABlookup (90)"/>
      <sheetName val="lookup (90)"/>
      <sheetName val="REHABlookup (60)"/>
      <sheetName val="lookup (60)"/>
      <sheetName val="REHABlookup (30)"/>
      <sheetName val="lookup (30)"/>
      <sheetName val="REHABlookup"/>
      <sheetName val="lookup"/>
      <sheetName val="Completion"/>
      <sheetName val="R-Table"/>
      <sheetName val="Tabl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ject Information"/>
      <sheetName val="Contract Estimate"/>
      <sheetName val="Aggregate Items"/>
      <sheetName val="Contract Time"/>
      <sheetName val="Goals"/>
      <sheetName val="Days"/>
      <sheetName val="Temporary"/>
    </sheetNames>
    <sheetDataSet>
      <sheetData sheetId="0"/>
      <sheetData sheetId="1"/>
      <sheetData sheetId="2"/>
      <sheetData sheetId="3">
        <row r="1">
          <cell r="K1">
            <v>0</v>
          </cell>
        </row>
        <row r="38">
          <cell r="D38">
            <v>0</v>
          </cell>
        </row>
        <row r="39">
          <cell r="D39">
            <v>0</v>
          </cell>
        </row>
        <row r="220">
          <cell r="AF220">
            <v>0</v>
          </cell>
        </row>
      </sheetData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9"/>
  <dimension ref="A1:AC58"/>
  <sheetViews>
    <sheetView showGridLines="0" showZeros="0" tabSelected="1" zoomScaleNormal="100" workbookViewId="0">
      <selection activeCell="I14" sqref="I14:J14"/>
    </sheetView>
  </sheetViews>
  <sheetFormatPr defaultColWidth="12.5703125" defaultRowHeight="15"/>
  <cols>
    <col min="1" max="1" width="14.5703125" style="1" customWidth="1"/>
    <col min="2" max="2" width="9.5703125" style="1" customWidth="1"/>
    <col min="3" max="3" width="14.42578125" style="1" customWidth="1"/>
    <col min="4" max="4" width="12.42578125" style="1" customWidth="1"/>
    <col min="5" max="5" width="7.28515625" style="1" customWidth="1"/>
    <col min="6" max="6" width="15" style="1" customWidth="1"/>
    <col min="7" max="7" width="5.7109375" style="1" customWidth="1"/>
    <col min="8" max="8" width="11.42578125" style="2" customWidth="1"/>
    <col min="9" max="9" width="17.140625" style="1" customWidth="1"/>
    <col min="10" max="10" width="5.42578125" style="1" customWidth="1"/>
    <col min="11" max="27" width="12.5703125" style="1"/>
    <col min="28" max="28" width="38.7109375" style="15" customWidth="1"/>
    <col min="29" max="29" width="16.85546875" style="14" customWidth="1"/>
    <col min="30" max="16384" width="12.5703125" style="1"/>
  </cols>
  <sheetData>
    <row r="1" spans="1:29" ht="18">
      <c r="A1" s="89" t="s">
        <v>0</v>
      </c>
      <c r="B1" s="90"/>
      <c r="C1" s="90"/>
      <c r="D1" s="90"/>
      <c r="E1" s="90"/>
      <c r="F1" s="90"/>
      <c r="G1" s="90"/>
      <c r="H1" s="90"/>
      <c r="I1" s="90"/>
      <c r="J1" s="91"/>
      <c r="AB1" s="12"/>
      <c r="AC1" s="13"/>
    </row>
    <row r="2" spans="1:29" ht="15.75">
      <c r="A2" s="46" t="s">
        <v>1</v>
      </c>
      <c r="B2" s="111"/>
      <c r="C2" s="111"/>
      <c r="D2" s="3"/>
      <c r="E2" s="4"/>
      <c r="F2" s="48" t="s">
        <v>2</v>
      </c>
      <c r="G2" s="113"/>
      <c r="H2" s="113"/>
      <c r="I2" s="113"/>
      <c r="J2" s="37"/>
      <c r="AB2" s="12"/>
    </row>
    <row r="3" spans="1:29" ht="15.75">
      <c r="A3" s="46" t="s">
        <v>3</v>
      </c>
      <c r="B3" s="112"/>
      <c r="C3" s="112"/>
      <c r="D3" s="3"/>
      <c r="E3" s="4"/>
      <c r="F3" s="48" t="s">
        <v>4</v>
      </c>
      <c r="G3" s="114"/>
      <c r="H3" s="114"/>
      <c r="I3" s="114"/>
      <c r="J3" s="38"/>
      <c r="AB3" s="12"/>
    </row>
    <row r="4" spans="1:29" ht="15.75">
      <c r="A4" s="47" t="s">
        <v>5</v>
      </c>
      <c r="B4" s="110"/>
      <c r="C4" s="110"/>
      <c r="D4" s="56"/>
      <c r="E4" s="4"/>
      <c r="F4" s="49" t="s">
        <v>6</v>
      </c>
      <c r="G4" s="110"/>
      <c r="H4" s="110"/>
      <c r="I4" s="110"/>
      <c r="J4" s="20"/>
      <c r="AB4" s="12"/>
    </row>
    <row r="5" spans="1:29" ht="15.75">
      <c r="A5" s="47" t="s">
        <v>7</v>
      </c>
      <c r="B5" s="110"/>
      <c r="C5" s="110"/>
      <c r="D5" s="56"/>
      <c r="E5" s="4"/>
      <c r="F5" s="56"/>
      <c r="G5" s="17"/>
      <c r="H5" s="17"/>
      <c r="I5" s="17"/>
      <c r="J5" s="20"/>
      <c r="AB5" s="12"/>
    </row>
    <row r="6" spans="1:29" ht="9" customHeight="1" thickBot="1">
      <c r="A6" s="22"/>
      <c r="B6" s="10"/>
      <c r="C6" s="10"/>
      <c r="D6" s="10"/>
      <c r="E6" s="10"/>
      <c r="F6" s="10"/>
      <c r="G6" s="10"/>
      <c r="H6" s="23"/>
      <c r="I6" s="4"/>
      <c r="J6" s="18"/>
      <c r="AB6" s="12"/>
    </row>
    <row r="7" spans="1:29" ht="18" customHeight="1">
      <c r="A7" s="92" t="s">
        <v>8</v>
      </c>
      <c r="B7" s="93"/>
      <c r="C7" s="94"/>
      <c r="D7" s="98" t="s">
        <v>9</v>
      </c>
      <c r="E7" s="98" t="s">
        <v>10</v>
      </c>
      <c r="F7" s="100" t="s">
        <v>11</v>
      </c>
      <c r="G7" s="101"/>
      <c r="H7" s="104" t="s">
        <v>12</v>
      </c>
      <c r="I7" s="106" t="s">
        <v>13</v>
      </c>
      <c r="J7" s="107"/>
      <c r="AB7" s="12"/>
    </row>
    <row r="8" spans="1:29" ht="15.75" thickBot="1">
      <c r="A8" s="95"/>
      <c r="B8" s="96"/>
      <c r="C8" s="97"/>
      <c r="D8" s="99"/>
      <c r="E8" s="99"/>
      <c r="F8" s="102"/>
      <c r="G8" s="103"/>
      <c r="H8" s="105"/>
      <c r="I8" s="108"/>
      <c r="J8" s="109"/>
    </row>
    <row r="9" spans="1:29" ht="15.75" thickTop="1">
      <c r="A9" s="115" t="s">
        <v>14</v>
      </c>
      <c r="B9" s="116"/>
      <c r="C9" s="116"/>
      <c r="D9" s="116"/>
      <c r="E9" s="116"/>
      <c r="F9" s="116"/>
      <c r="G9" s="116"/>
      <c r="H9" s="116"/>
      <c r="I9" s="116"/>
      <c r="J9" s="117"/>
    </row>
    <row r="10" spans="1:29">
      <c r="A10" s="57" t="s">
        <v>15</v>
      </c>
      <c r="B10" s="24"/>
      <c r="C10" s="24"/>
      <c r="D10" s="16"/>
      <c r="E10" s="58" t="s">
        <v>16</v>
      </c>
      <c r="F10" s="55" t="s">
        <v>17</v>
      </c>
      <c r="G10" s="25"/>
      <c r="H10" s="26" t="s">
        <v>18</v>
      </c>
      <c r="I10" s="118"/>
      <c r="J10" s="119"/>
      <c r="AA10" s="12"/>
      <c r="AB10" s="13"/>
      <c r="AC10" s="1"/>
    </row>
    <row r="11" spans="1:29">
      <c r="A11" s="50" t="s">
        <v>19</v>
      </c>
      <c r="B11" s="27"/>
      <c r="C11" s="27"/>
      <c r="D11" s="28"/>
      <c r="E11" s="52" t="s">
        <v>20</v>
      </c>
      <c r="F11" s="55" t="s">
        <v>17</v>
      </c>
      <c r="G11" s="29"/>
      <c r="H11" s="26" t="s">
        <v>18</v>
      </c>
      <c r="I11" s="118"/>
      <c r="J11" s="119"/>
      <c r="AA11" s="12"/>
      <c r="AB11" s="14"/>
      <c r="AC11" s="1"/>
    </row>
    <row r="12" spans="1:29">
      <c r="A12" s="50" t="s">
        <v>21</v>
      </c>
      <c r="B12" s="27"/>
      <c r="C12" s="27"/>
      <c r="D12" s="28"/>
      <c r="E12" s="52" t="s">
        <v>16</v>
      </c>
      <c r="F12" s="55" t="s">
        <v>17</v>
      </c>
      <c r="G12" s="29"/>
      <c r="H12" s="26" t="s">
        <v>18</v>
      </c>
      <c r="I12" s="118"/>
      <c r="J12" s="119"/>
      <c r="AA12" s="12"/>
      <c r="AB12" s="14"/>
      <c r="AC12" s="1"/>
    </row>
    <row r="13" spans="1:29">
      <c r="A13" s="82" t="s">
        <v>22</v>
      </c>
      <c r="B13" s="83"/>
      <c r="C13" s="83"/>
      <c r="D13" s="83"/>
      <c r="E13" s="83"/>
      <c r="F13" s="83"/>
      <c r="G13" s="83"/>
      <c r="H13" s="83"/>
      <c r="I13" s="83"/>
      <c r="J13" s="84"/>
      <c r="AA13" s="15"/>
      <c r="AB13" s="14"/>
      <c r="AC13" s="1"/>
    </row>
    <row r="14" spans="1:29">
      <c r="A14" s="57" t="s">
        <v>23</v>
      </c>
      <c r="B14" s="24"/>
      <c r="C14" s="24"/>
      <c r="D14" s="16"/>
      <c r="E14" s="58" t="s">
        <v>24</v>
      </c>
      <c r="F14" s="166" t="s">
        <v>25</v>
      </c>
      <c r="G14" s="167"/>
      <c r="H14" s="30">
        <v>3.1500000000000004</v>
      </c>
      <c r="I14" s="85">
        <f>+H14*D14</f>
        <v>0</v>
      </c>
      <c r="J14" s="86"/>
      <c r="AA14" s="12"/>
      <c r="AB14" s="13"/>
      <c r="AC14" s="1"/>
    </row>
    <row r="15" spans="1:29">
      <c r="A15" s="57" t="s">
        <v>26</v>
      </c>
      <c r="B15" s="59"/>
      <c r="C15" s="59"/>
      <c r="D15" s="5"/>
      <c r="E15" s="58" t="s">
        <v>27</v>
      </c>
      <c r="F15" s="166" t="s">
        <v>28</v>
      </c>
      <c r="G15" s="167"/>
      <c r="H15" s="11">
        <v>3.1500000000000004</v>
      </c>
      <c r="I15" s="85">
        <f>+H15*D15</f>
        <v>0</v>
      </c>
      <c r="J15" s="86"/>
      <c r="AA15" s="12"/>
      <c r="AB15" s="13"/>
      <c r="AC15" s="1"/>
    </row>
    <row r="16" spans="1:29">
      <c r="A16" s="50" t="s">
        <v>29</v>
      </c>
      <c r="B16" s="43"/>
      <c r="C16" s="42"/>
      <c r="D16" s="31"/>
      <c r="E16" s="52" t="s">
        <v>24</v>
      </c>
      <c r="F16" s="75" t="s">
        <v>30</v>
      </c>
      <c r="G16" s="174"/>
      <c r="H16" s="32">
        <v>2.1</v>
      </c>
      <c r="I16" s="85">
        <f>+H16*D16</f>
        <v>0</v>
      </c>
      <c r="J16" s="86"/>
      <c r="AA16" s="12"/>
      <c r="AB16" s="14"/>
      <c r="AC16" s="1"/>
    </row>
    <row r="17" spans="1:29">
      <c r="A17" s="50" t="s">
        <v>31</v>
      </c>
      <c r="B17" s="6"/>
      <c r="C17" s="6"/>
      <c r="D17" s="33"/>
      <c r="E17" s="52" t="s">
        <v>16</v>
      </c>
      <c r="F17" s="75" t="s">
        <v>32</v>
      </c>
      <c r="G17" s="174"/>
      <c r="H17" s="32">
        <v>1.3650000000000002</v>
      </c>
      <c r="I17" s="85">
        <f t="shared" ref="I17:I20" si="0">+H17*D17</f>
        <v>0</v>
      </c>
      <c r="J17" s="86"/>
      <c r="AA17" s="12"/>
      <c r="AB17" s="14"/>
      <c r="AC17" s="1"/>
    </row>
    <row r="18" spans="1:29">
      <c r="A18" s="50" t="s">
        <v>33</v>
      </c>
      <c r="B18" s="43"/>
      <c r="C18" s="42"/>
      <c r="D18" s="33"/>
      <c r="E18" s="52" t="s">
        <v>34</v>
      </c>
      <c r="F18" s="75" t="s">
        <v>35</v>
      </c>
      <c r="G18" s="174"/>
      <c r="H18" s="32">
        <v>2.1</v>
      </c>
      <c r="I18" s="85">
        <f t="shared" si="0"/>
        <v>0</v>
      </c>
      <c r="J18" s="86"/>
      <c r="AA18" s="12"/>
      <c r="AB18" s="13"/>
      <c r="AC18" s="1"/>
    </row>
    <row r="19" spans="1:29">
      <c r="A19" s="57" t="s">
        <v>36</v>
      </c>
      <c r="B19" s="5"/>
      <c r="C19" s="5"/>
      <c r="D19" s="33"/>
      <c r="E19" s="58" t="s">
        <v>34</v>
      </c>
      <c r="F19" s="170" t="s">
        <v>35</v>
      </c>
      <c r="G19" s="171"/>
      <c r="H19" s="34">
        <v>2.1</v>
      </c>
      <c r="I19" s="85">
        <f t="shared" si="0"/>
        <v>0</v>
      </c>
      <c r="J19" s="86"/>
      <c r="AA19" s="12"/>
      <c r="AB19" s="14"/>
      <c r="AC19" s="1"/>
    </row>
    <row r="20" spans="1:29">
      <c r="A20" s="60" t="s">
        <v>37</v>
      </c>
      <c r="B20" s="61"/>
      <c r="C20" s="62"/>
      <c r="D20" s="31"/>
      <c r="E20" s="58" t="s">
        <v>16</v>
      </c>
      <c r="F20" s="166" t="s">
        <v>38</v>
      </c>
      <c r="G20" s="167"/>
      <c r="H20" s="11">
        <v>0.10500000000000001</v>
      </c>
      <c r="I20" s="85">
        <f t="shared" si="0"/>
        <v>0</v>
      </c>
      <c r="J20" s="86"/>
      <c r="AA20" s="15"/>
      <c r="AB20" s="14"/>
      <c r="AC20" s="1"/>
    </row>
    <row r="21" spans="1:29">
      <c r="A21" s="82" t="s">
        <v>39</v>
      </c>
      <c r="B21" s="83"/>
      <c r="C21" s="83"/>
      <c r="D21" s="83"/>
      <c r="E21" s="83"/>
      <c r="F21" s="83"/>
      <c r="G21" s="83"/>
      <c r="H21" s="83"/>
      <c r="I21" s="83"/>
      <c r="J21" s="84"/>
      <c r="AA21" s="12"/>
      <c r="AB21" s="13"/>
      <c r="AC21" s="1"/>
    </row>
    <row r="22" spans="1:29">
      <c r="A22" s="50" t="s">
        <v>40</v>
      </c>
      <c r="B22" s="6"/>
      <c r="C22" s="6"/>
      <c r="D22" s="33"/>
      <c r="E22" s="52" t="s">
        <v>41</v>
      </c>
      <c r="F22" s="55" t="s">
        <v>17</v>
      </c>
      <c r="G22" s="8"/>
      <c r="H22" s="9" t="s">
        <v>18</v>
      </c>
      <c r="I22" s="71"/>
      <c r="J22" s="72"/>
      <c r="AA22" s="12"/>
      <c r="AB22" s="14"/>
      <c r="AC22" s="1"/>
    </row>
    <row r="23" spans="1:29">
      <c r="A23" s="50" t="s">
        <v>42</v>
      </c>
      <c r="B23" s="6"/>
      <c r="C23" s="6"/>
      <c r="D23" s="33"/>
      <c r="E23" s="52" t="s">
        <v>16</v>
      </c>
      <c r="F23" s="55" t="s">
        <v>17</v>
      </c>
      <c r="G23" s="8"/>
      <c r="H23" s="9" t="s">
        <v>18</v>
      </c>
      <c r="I23" s="73"/>
      <c r="J23" s="74"/>
      <c r="AB23" s="12"/>
    </row>
    <row r="24" spans="1:29">
      <c r="A24" s="50" t="s">
        <v>43</v>
      </c>
      <c r="B24" s="43"/>
      <c r="C24" s="42"/>
      <c r="D24" s="33"/>
      <c r="E24" s="52" t="s">
        <v>20</v>
      </c>
      <c r="F24" s="55" t="s">
        <v>17</v>
      </c>
      <c r="G24" s="8"/>
      <c r="H24" s="9" t="s">
        <v>18</v>
      </c>
      <c r="I24" s="71"/>
      <c r="J24" s="72"/>
      <c r="AB24" s="12"/>
    </row>
    <row r="25" spans="1:29">
      <c r="A25" s="50" t="s">
        <v>44</v>
      </c>
      <c r="B25" s="43"/>
      <c r="C25" s="44"/>
      <c r="D25" s="35"/>
      <c r="E25" s="52" t="s">
        <v>45</v>
      </c>
      <c r="F25" s="55" t="s">
        <v>17</v>
      </c>
      <c r="G25" s="36"/>
      <c r="H25" s="26" t="s">
        <v>18</v>
      </c>
      <c r="I25" s="141"/>
      <c r="J25" s="142"/>
      <c r="AB25" s="12"/>
    </row>
    <row r="26" spans="1:29">
      <c r="A26" s="50" t="s">
        <v>46</v>
      </c>
      <c r="B26" s="43"/>
      <c r="C26" s="44"/>
      <c r="D26" s="35"/>
      <c r="E26" s="52" t="s">
        <v>47</v>
      </c>
      <c r="F26" s="55" t="s">
        <v>17</v>
      </c>
      <c r="G26" s="36"/>
      <c r="H26" s="26" t="s">
        <v>18</v>
      </c>
      <c r="I26" s="141"/>
      <c r="J26" s="142"/>
      <c r="AB26" s="12"/>
    </row>
    <row r="27" spans="1:29">
      <c r="A27" s="63" t="s">
        <v>48</v>
      </c>
      <c r="B27" s="45"/>
      <c r="C27" s="42"/>
      <c r="D27" s="7"/>
      <c r="E27" s="52" t="s">
        <v>20</v>
      </c>
      <c r="F27" s="55" t="s">
        <v>17</v>
      </c>
      <c r="G27" s="8"/>
      <c r="H27" s="9" t="s">
        <v>18</v>
      </c>
      <c r="I27" s="71"/>
      <c r="J27" s="72"/>
      <c r="AB27" s="12"/>
    </row>
    <row r="28" spans="1:29">
      <c r="A28" s="50" t="s">
        <v>49</v>
      </c>
      <c r="B28" s="43"/>
      <c r="C28" s="42"/>
      <c r="D28" s="7"/>
      <c r="E28" s="52" t="s">
        <v>16</v>
      </c>
      <c r="F28" s="55" t="s">
        <v>17</v>
      </c>
      <c r="G28" s="8"/>
      <c r="H28" s="9" t="s">
        <v>18</v>
      </c>
      <c r="I28" s="73"/>
      <c r="J28" s="74"/>
      <c r="AB28" s="12"/>
      <c r="AC28" s="13"/>
    </row>
    <row r="29" spans="1:29">
      <c r="A29" s="82" t="s">
        <v>50</v>
      </c>
      <c r="B29" s="83"/>
      <c r="C29" s="83"/>
      <c r="D29" s="83"/>
      <c r="E29" s="83"/>
      <c r="F29" s="83"/>
      <c r="G29" s="83"/>
      <c r="H29" s="83"/>
      <c r="I29" s="83"/>
      <c r="J29" s="84"/>
      <c r="AB29" s="12"/>
    </row>
    <row r="30" spans="1:29">
      <c r="A30" s="50" t="s">
        <v>51</v>
      </c>
      <c r="B30" s="43"/>
      <c r="C30" s="42"/>
      <c r="D30" s="7"/>
      <c r="E30" s="52" t="s">
        <v>20</v>
      </c>
      <c r="F30" s="55" t="s">
        <v>17</v>
      </c>
      <c r="G30" s="8"/>
      <c r="H30" s="32" t="s">
        <v>18</v>
      </c>
      <c r="I30" s="73"/>
      <c r="J30" s="74"/>
      <c r="AB30" s="12"/>
    </row>
    <row r="31" spans="1:29">
      <c r="A31" s="50" t="s">
        <v>52</v>
      </c>
      <c r="B31" s="6"/>
      <c r="C31" s="6"/>
      <c r="D31" s="7"/>
      <c r="E31" s="52" t="s">
        <v>41</v>
      </c>
      <c r="F31" s="55" t="s">
        <v>17</v>
      </c>
      <c r="G31" s="8"/>
      <c r="H31" s="9" t="s">
        <v>18</v>
      </c>
      <c r="I31" s="73"/>
      <c r="J31" s="74"/>
      <c r="AB31" s="12"/>
      <c r="AC31" s="13"/>
    </row>
    <row r="32" spans="1:29">
      <c r="A32" s="82" t="s">
        <v>53</v>
      </c>
      <c r="B32" s="83"/>
      <c r="C32" s="83"/>
      <c r="D32" s="83"/>
      <c r="E32" s="83"/>
      <c r="F32" s="83"/>
      <c r="G32" s="83"/>
      <c r="H32" s="83"/>
      <c r="I32" s="83"/>
      <c r="J32" s="84"/>
      <c r="AB32" s="12"/>
      <c r="AC32" s="13"/>
    </row>
    <row r="33" spans="1:29">
      <c r="A33" s="50" t="s">
        <v>54</v>
      </c>
      <c r="B33" s="43"/>
      <c r="C33" s="42"/>
      <c r="D33" s="7">
        <f>IF('[2]Contract Time'!D38&gt;0,'[2]Contract Time'!D38,0)</f>
        <v>0</v>
      </c>
      <c r="E33" s="52" t="s">
        <v>20</v>
      </c>
      <c r="F33" s="55" t="s">
        <v>17</v>
      </c>
      <c r="G33" s="8"/>
      <c r="H33" s="32" t="s">
        <v>18</v>
      </c>
      <c r="I33" s="73"/>
      <c r="J33" s="74"/>
      <c r="AB33" s="12"/>
    </row>
    <row r="34" spans="1:29">
      <c r="A34" s="50" t="s">
        <v>55</v>
      </c>
      <c r="B34" s="6"/>
      <c r="C34" s="6"/>
      <c r="D34" s="7">
        <f>IF('[2]Contract Time'!D39&gt;0,'[2]Contract Time'!D39,0)</f>
        <v>0</v>
      </c>
      <c r="E34" s="52" t="s">
        <v>41</v>
      </c>
      <c r="F34" s="55" t="s">
        <v>17</v>
      </c>
      <c r="G34" s="8"/>
      <c r="H34" s="9" t="s">
        <v>18</v>
      </c>
      <c r="I34" s="73"/>
      <c r="J34" s="74"/>
      <c r="AB34" s="12"/>
      <c r="AC34" s="13"/>
    </row>
    <row r="35" spans="1:29">
      <c r="A35" s="63" t="s">
        <v>56</v>
      </c>
      <c r="B35" s="45"/>
      <c r="C35" s="42"/>
      <c r="D35" s="7"/>
      <c r="E35" s="52" t="s">
        <v>20</v>
      </c>
      <c r="F35" s="55" t="s">
        <v>17</v>
      </c>
      <c r="G35" s="8"/>
      <c r="H35" s="9" t="s">
        <v>18</v>
      </c>
      <c r="I35" s="73"/>
      <c r="J35" s="74"/>
      <c r="AB35" s="12"/>
    </row>
    <row r="36" spans="1:29">
      <c r="A36" s="82" t="s">
        <v>57</v>
      </c>
      <c r="B36" s="83"/>
      <c r="C36" s="83"/>
      <c r="D36" s="83"/>
      <c r="E36" s="83"/>
      <c r="F36" s="83"/>
      <c r="G36" s="83"/>
      <c r="H36" s="83"/>
      <c r="I36" s="83"/>
      <c r="J36" s="84"/>
      <c r="AB36" s="12"/>
    </row>
    <row r="37" spans="1:29">
      <c r="A37" s="64" t="s">
        <v>58</v>
      </c>
      <c r="B37" s="6"/>
      <c r="C37" s="6"/>
      <c r="D37" s="33"/>
      <c r="E37" s="52" t="s">
        <v>59</v>
      </c>
      <c r="F37" s="55" t="s">
        <v>17</v>
      </c>
      <c r="G37" s="8"/>
      <c r="H37" s="9" t="s">
        <v>18</v>
      </c>
      <c r="I37" s="71"/>
      <c r="J37" s="72"/>
      <c r="AB37" s="12"/>
    </row>
    <row r="38" spans="1:29">
      <c r="A38" s="50" t="s">
        <v>60</v>
      </c>
      <c r="B38" s="43"/>
      <c r="C38" s="42"/>
      <c r="D38" s="31"/>
      <c r="E38" s="52" t="s">
        <v>61</v>
      </c>
      <c r="F38" s="55" t="s">
        <v>17</v>
      </c>
      <c r="G38" s="8"/>
      <c r="H38" s="9" t="s">
        <v>18</v>
      </c>
      <c r="I38" s="73"/>
      <c r="J38" s="74"/>
      <c r="AB38" s="12"/>
    </row>
    <row r="39" spans="1:29">
      <c r="A39" s="65" t="s">
        <v>62</v>
      </c>
      <c r="B39" s="45"/>
      <c r="C39" s="42"/>
      <c r="D39" s="33"/>
      <c r="E39" s="52" t="s">
        <v>61</v>
      </c>
      <c r="F39" s="55" t="s">
        <v>17</v>
      </c>
      <c r="G39" s="8"/>
      <c r="H39" s="9" t="s">
        <v>18</v>
      </c>
      <c r="I39" s="71"/>
      <c r="J39" s="72"/>
      <c r="AB39" s="12"/>
    </row>
    <row r="40" spans="1:29">
      <c r="A40" s="82" t="s">
        <v>63</v>
      </c>
      <c r="B40" s="83"/>
      <c r="C40" s="83"/>
      <c r="D40" s="83"/>
      <c r="E40" s="83"/>
      <c r="F40" s="83"/>
      <c r="G40" s="83"/>
      <c r="H40" s="83"/>
      <c r="I40" s="83"/>
      <c r="J40" s="84"/>
    </row>
    <row r="41" spans="1:29">
      <c r="A41" s="50" t="s">
        <v>64</v>
      </c>
      <c r="B41" s="43"/>
      <c r="C41" s="42"/>
      <c r="D41" s="7"/>
      <c r="E41" s="52" t="s">
        <v>65</v>
      </c>
      <c r="F41" s="55" t="s">
        <v>66</v>
      </c>
      <c r="G41" s="8"/>
      <c r="H41" s="32">
        <v>0.5</v>
      </c>
      <c r="I41" s="85">
        <f>D41*H41</f>
        <v>0</v>
      </c>
      <c r="J41" s="86"/>
      <c r="AB41" s="12"/>
    </row>
    <row r="42" spans="1:29" ht="15" customHeight="1">
      <c r="A42" s="66" t="s">
        <v>67</v>
      </c>
      <c r="B42" s="6"/>
      <c r="C42" s="6"/>
      <c r="D42" s="7">
        <f>IF('[2]Contract Time'!AF220&gt;0,'[2]Contract Time'!AF220,0)</f>
        <v>0</v>
      </c>
      <c r="E42" s="52" t="s">
        <v>47</v>
      </c>
      <c r="F42" s="75" t="s">
        <v>17</v>
      </c>
      <c r="G42" s="76"/>
      <c r="H42" s="9" t="s">
        <v>18</v>
      </c>
      <c r="I42" s="87"/>
      <c r="J42" s="88"/>
      <c r="AB42" s="12"/>
    </row>
    <row r="43" spans="1:29" ht="15" customHeight="1">
      <c r="A43" s="53" t="s">
        <v>68</v>
      </c>
      <c r="B43" s="45"/>
      <c r="C43" s="42"/>
      <c r="D43" s="7"/>
      <c r="E43" s="52" t="s">
        <v>47</v>
      </c>
      <c r="F43" s="75" t="s">
        <v>17</v>
      </c>
      <c r="G43" s="76"/>
      <c r="H43" s="9" t="s">
        <v>18</v>
      </c>
      <c r="I43" s="54"/>
      <c r="J43" s="51"/>
      <c r="AB43" s="12"/>
    </row>
    <row r="44" spans="1:29" ht="33.75" customHeight="1">
      <c r="A44" s="53" t="s">
        <v>69</v>
      </c>
      <c r="B44" s="45"/>
      <c r="C44" s="42"/>
      <c r="D44" s="7"/>
      <c r="E44" s="52" t="s">
        <v>61</v>
      </c>
      <c r="F44" s="172" t="s">
        <v>70</v>
      </c>
      <c r="G44" s="173"/>
      <c r="H44" s="9" t="s">
        <v>18</v>
      </c>
      <c r="I44" s="54">
        <f>D47*0.01</f>
        <v>0</v>
      </c>
      <c r="J44" s="51"/>
      <c r="AB44" s="12"/>
    </row>
    <row r="45" spans="1:29">
      <c r="A45" s="77" t="s">
        <v>71</v>
      </c>
      <c r="B45" s="78"/>
      <c r="C45" s="79"/>
      <c r="D45" s="7"/>
      <c r="E45" s="52" t="s">
        <v>72</v>
      </c>
      <c r="F45" s="75" t="s">
        <v>17</v>
      </c>
      <c r="G45" s="76"/>
      <c r="H45" s="9" t="s">
        <v>18</v>
      </c>
      <c r="I45" s="80"/>
      <c r="J45" s="81"/>
      <c r="AB45" s="12"/>
      <c r="AC45" s="13"/>
    </row>
    <row r="46" spans="1:29" ht="15.75">
      <c r="A46" s="130" t="s">
        <v>73</v>
      </c>
      <c r="B46" s="131"/>
      <c r="C46" s="131"/>
      <c r="D46" s="131"/>
      <c r="E46" s="131"/>
      <c r="F46" s="131"/>
      <c r="G46" s="131"/>
      <c r="H46" s="132"/>
      <c r="I46" s="123">
        <f>SUM(I10:I41)</f>
        <v>0</v>
      </c>
      <c r="J46" s="124"/>
      <c r="AB46" s="12"/>
      <c r="AC46" s="13"/>
    </row>
    <row r="47" spans="1:29" ht="12.75" customHeight="1">
      <c r="A47" s="168" t="s">
        <v>74</v>
      </c>
      <c r="B47" s="169"/>
      <c r="C47" s="169"/>
      <c r="D47" s="21"/>
      <c r="E47" s="164" t="s">
        <v>75</v>
      </c>
      <c r="F47" s="164"/>
      <c r="G47" s="164"/>
      <c r="H47" s="164"/>
      <c r="I47" s="160"/>
      <c r="J47" s="161"/>
      <c r="AC47" s="13"/>
    </row>
    <row r="48" spans="1:29">
      <c r="A48" s="168" t="s">
        <v>76</v>
      </c>
      <c r="B48" s="169"/>
      <c r="C48" s="169"/>
      <c r="D48" s="67">
        <f>SUM(I46)</f>
        <v>0</v>
      </c>
      <c r="E48" s="164"/>
      <c r="F48" s="164"/>
      <c r="G48" s="164"/>
      <c r="H48" s="164"/>
      <c r="I48" s="160"/>
      <c r="J48" s="161"/>
      <c r="AB48" s="12"/>
      <c r="AC48" s="13"/>
    </row>
    <row r="49" spans="1:29" ht="15.75" thickBot="1">
      <c r="A49" s="133" t="s">
        <v>77</v>
      </c>
      <c r="B49" s="134"/>
      <c r="C49" s="134"/>
      <c r="D49" s="68" t="e">
        <f>+D48/D47</f>
        <v>#DIV/0!</v>
      </c>
      <c r="E49" s="165"/>
      <c r="F49" s="165"/>
      <c r="G49" s="165"/>
      <c r="H49" s="165"/>
      <c r="I49" s="162"/>
      <c r="J49" s="163"/>
      <c r="AB49" s="12"/>
    </row>
    <row r="50" spans="1:29" ht="15.75">
      <c r="A50" s="157" t="s">
        <v>78</v>
      </c>
      <c r="B50" s="158"/>
      <c r="C50" s="158"/>
      <c r="D50" s="158"/>
      <c r="E50" s="158"/>
      <c r="F50" s="158"/>
      <c r="G50" s="158"/>
      <c r="H50" s="158"/>
      <c r="I50" s="158"/>
      <c r="J50" s="159"/>
      <c r="AB50" s="12"/>
    </row>
    <row r="51" spans="1:29" ht="15.75" thickBot="1">
      <c r="A51" s="125" t="s">
        <v>79</v>
      </c>
      <c r="B51" s="126"/>
      <c r="C51" s="126"/>
      <c r="D51" s="126"/>
      <c r="E51" s="126"/>
      <c r="F51" s="126"/>
      <c r="G51" s="126"/>
      <c r="H51" s="126"/>
      <c r="I51" s="126"/>
      <c r="J51" s="127"/>
      <c r="AB51" s="12"/>
    </row>
    <row r="52" spans="1:29">
      <c r="A52" s="151" t="s">
        <v>80</v>
      </c>
      <c r="B52" s="138"/>
      <c r="C52" s="138"/>
      <c r="D52" s="153"/>
      <c r="E52" s="154"/>
      <c r="F52" s="137" t="s">
        <v>81</v>
      </c>
      <c r="G52" s="138"/>
      <c r="H52" s="138"/>
      <c r="I52" s="128"/>
      <c r="J52" s="129"/>
      <c r="AB52" s="12"/>
    </row>
    <row r="53" spans="1:29" ht="15.75" thickBot="1">
      <c r="A53" s="152" t="s">
        <v>82</v>
      </c>
      <c r="B53" s="140"/>
      <c r="C53" s="140"/>
      <c r="D53" s="155"/>
      <c r="E53" s="156"/>
      <c r="F53" s="139" t="s">
        <v>83</v>
      </c>
      <c r="G53" s="140"/>
      <c r="H53" s="140"/>
      <c r="I53" s="135"/>
      <c r="J53" s="136"/>
      <c r="AB53" s="12"/>
    </row>
    <row r="54" spans="1:29">
      <c r="A54" s="120" t="s">
        <v>84</v>
      </c>
      <c r="B54" s="121"/>
      <c r="C54" s="121"/>
      <c r="D54" s="121"/>
      <c r="E54" s="121"/>
      <c r="F54" s="121"/>
      <c r="G54" s="121"/>
      <c r="H54" s="121"/>
      <c r="I54" s="121"/>
      <c r="J54" s="122"/>
      <c r="AB54" s="12"/>
      <c r="AC54" s="13"/>
    </row>
    <row r="55" spans="1:29">
      <c r="A55" s="147" t="s">
        <v>85</v>
      </c>
      <c r="B55" s="148"/>
      <c r="C55" s="148"/>
      <c r="D55" s="148"/>
      <c r="E55" s="148"/>
      <c r="F55" s="69" t="s">
        <v>86</v>
      </c>
      <c r="G55" s="143" t="s">
        <v>87</v>
      </c>
      <c r="H55" s="143"/>
      <c r="I55" s="143"/>
      <c r="J55" s="144"/>
      <c r="AB55" s="12"/>
      <c r="AC55" s="13"/>
    </row>
    <row r="56" spans="1:29" ht="15.75" thickBot="1">
      <c r="A56" s="149"/>
      <c r="B56" s="150"/>
      <c r="C56" s="150"/>
      <c r="D56" s="150"/>
      <c r="E56" s="150"/>
      <c r="F56" s="70"/>
      <c r="G56" s="145" t="s">
        <v>88</v>
      </c>
      <c r="H56" s="145"/>
      <c r="I56" s="145"/>
      <c r="J56" s="146"/>
    </row>
    <row r="57" spans="1:29">
      <c r="A57" s="39" t="s">
        <v>89</v>
      </c>
      <c r="B57" s="39"/>
      <c r="C57" s="39"/>
      <c r="D57" s="39"/>
      <c r="E57" s="39"/>
      <c r="F57" s="39"/>
      <c r="G57" s="39" t="s">
        <v>90</v>
      </c>
      <c r="H57" s="40"/>
      <c r="I57" s="41"/>
      <c r="J57" s="41"/>
      <c r="AC57" s="13"/>
    </row>
    <row r="58" spans="1:29">
      <c r="A58" s="19"/>
    </row>
  </sheetData>
  <mergeCells count="82">
    <mergeCell ref="F14:G14"/>
    <mergeCell ref="F15:G15"/>
    <mergeCell ref="A47:C47"/>
    <mergeCell ref="A48:C48"/>
    <mergeCell ref="F19:G19"/>
    <mergeCell ref="F44:G44"/>
    <mergeCell ref="F16:G16"/>
    <mergeCell ref="F17:G17"/>
    <mergeCell ref="F18:G18"/>
    <mergeCell ref="F20:G20"/>
    <mergeCell ref="I25:J25"/>
    <mergeCell ref="I26:J26"/>
    <mergeCell ref="A29:J29"/>
    <mergeCell ref="G55:J55"/>
    <mergeCell ref="G56:J56"/>
    <mergeCell ref="A32:J32"/>
    <mergeCell ref="A55:E56"/>
    <mergeCell ref="A52:C52"/>
    <mergeCell ref="A53:C53"/>
    <mergeCell ref="D52:E52"/>
    <mergeCell ref="D53:E53"/>
    <mergeCell ref="I28:J28"/>
    <mergeCell ref="I27:J27"/>
    <mergeCell ref="A50:J50"/>
    <mergeCell ref="I47:J49"/>
    <mergeCell ref="E47:H49"/>
    <mergeCell ref="I14:J14"/>
    <mergeCell ref="I15:J15"/>
    <mergeCell ref="I16:J16"/>
    <mergeCell ref="I17:J17"/>
    <mergeCell ref="I18:J18"/>
    <mergeCell ref="A54:J54"/>
    <mergeCell ref="I46:J46"/>
    <mergeCell ref="A51:J51"/>
    <mergeCell ref="I52:J52"/>
    <mergeCell ref="A46:H46"/>
    <mergeCell ref="A49:C49"/>
    <mergeCell ref="I53:J53"/>
    <mergeCell ref="F52:H52"/>
    <mergeCell ref="F53:H53"/>
    <mergeCell ref="A9:J9"/>
    <mergeCell ref="I10:J10"/>
    <mergeCell ref="I11:J11"/>
    <mergeCell ref="I12:J12"/>
    <mergeCell ref="A13:J13"/>
    <mergeCell ref="A36:J36"/>
    <mergeCell ref="I37:J37"/>
    <mergeCell ref="A1:J1"/>
    <mergeCell ref="A7:C8"/>
    <mergeCell ref="D7:D8"/>
    <mergeCell ref="E7:E8"/>
    <mergeCell ref="F7:G8"/>
    <mergeCell ref="H7:H8"/>
    <mergeCell ref="I7:J8"/>
    <mergeCell ref="B5:C5"/>
    <mergeCell ref="B2:C2"/>
    <mergeCell ref="B3:C3"/>
    <mergeCell ref="B4:C4"/>
    <mergeCell ref="G2:I2"/>
    <mergeCell ref="G3:I3"/>
    <mergeCell ref="G4:I4"/>
    <mergeCell ref="I19:J19"/>
    <mergeCell ref="I20:J20"/>
    <mergeCell ref="A21:J21"/>
    <mergeCell ref="I22:J22"/>
    <mergeCell ref="I23:J23"/>
    <mergeCell ref="I24:J24"/>
    <mergeCell ref="I30:J30"/>
    <mergeCell ref="I31:J31"/>
    <mergeCell ref="F43:G43"/>
    <mergeCell ref="A45:C45"/>
    <mergeCell ref="F45:G45"/>
    <mergeCell ref="F42:G42"/>
    <mergeCell ref="I45:J45"/>
    <mergeCell ref="I39:J39"/>
    <mergeCell ref="A40:J40"/>
    <mergeCell ref="I41:J41"/>
    <mergeCell ref="I42:J42"/>
    <mergeCell ref="I38:J38"/>
    <mergeCell ref="I33:J33"/>
    <mergeCell ref="I34:J34"/>
    <mergeCell ref="I35:J35"/>
  </mergeCells>
  <phoneticPr fontId="0" type="noConversion"/>
  <printOptions horizontalCentered="1" gridLinesSet="0"/>
  <pageMargins left="0.25" right="0.25" top="0.66" bottom="0.56000000000000005" header="0.34" footer="0"/>
  <pageSetup scale="91" orientation="portrait" horizontalDpi="300" verticalDpi="300" r:id="rId1"/>
  <headerFooter alignWithMargins="0">
    <oddFooter>&amp;RLast Updated 5/17/13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8DC5354-C1D2-46DC-8AAB-330BD5A363D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E571FB50-053D-4FA9-9089-966EE8B9C37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84422F7-0AD4-4D8B-B4DC-01AB7CFBE59A}">
  <ds:schemaRefs>
    <ds:schemaRef ds:uri="http://purl.org/dc/terms/"/>
    <ds:schemaRef ds:uri="http://purl.org/dc/elements/1.1/"/>
    <ds:schemaRef ds:uri="http://schemas.microsoft.com/office/infopath/2007/PartnerControls"/>
    <ds:schemaRef ds:uri="http://schemas.microsoft.com/office/2006/documentManagement/types"/>
    <ds:schemaRef ds:uri="http://purl.org/dc/dcmitype/"/>
    <ds:schemaRef ds:uri="http://schemas.microsoft.com/office/2006/metadata/properties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Goals</vt:lpstr>
      <vt:lpstr>Goals!Print_Area</vt:lpstr>
    </vt:vector>
  </TitlesOfParts>
  <Manager/>
  <Company>SCDOT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kendalljw</dc:creator>
  <cp:keywords/>
  <dc:description/>
  <cp:lastModifiedBy>Sox, Kyle</cp:lastModifiedBy>
  <dcterms:created xsi:type="dcterms:W3CDTF">2009-08-18T16:18:06Z</dcterms:created>
  <dcterms:modified xsi:type="dcterms:W3CDTF">2024-01-16T14:15:46Z</dcterms:modified>
  <cp:category/>
  <cp:contentStatus/>
</cp:coreProperties>
</file>